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sharedStrings.xml" ContentType="application/vnd.openxmlformats-officedocument.spreadsheetml.sharedStrings+xml"/>
  <Override PartName="/xl/media/image19.png" ContentType="image/png"/>
  <Override PartName="/xl/media/image20.png" ContentType="image/png"/>
  <Override PartName="/xl/media/image21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Orçamento - Centro Med" sheetId="1" state="visible" r:id="rId2"/>
    <sheet name="Crono - Centro Med" sheetId="2" state="visible" r:id="rId3"/>
    <sheet name="Comp. - Centro Med" sheetId="3" state="visible" r:id="rId4"/>
    <sheet name="Anexo 1" sheetId="4" state="visible" r:id="rId5"/>
  </sheets>
  <definedNames>
    <definedName function="false" hidden="false" localSheetId="3" name="_xlnm.Print_Area" vbProcedure="false">'Anexo 1'!$B$1:$F$18</definedName>
    <definedName function="false" hidden="false" localSheetId="2" name="_xlnm.Print_Area" vbProcedure="false">'Comp. - Centro Med'!$A$1:$G$41</definedName>
    <definedName function="false" hidden="false" localSheetId="1" name="_xlnm.Print_Area" vbProcedure="false">'Crono - Centro Med'!$A$1:$E$34</definedName>
    <definedName function="false" hidden="false" localSheetId="0" name="_xlnm.Print_Area" vbProcedure="false">'Orçamento - Centro Med'!$B$1:$J$49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<sst xmlns="http://schemas.openxmlformats.org/spreadsheetml/2006/main" count="146" uniqueCount="71">
  <si>
    <t xml:space="preserve">PLANILHA ORÇAMENTÁRIA</t>
  </si>
  <si>
    <t xml:space="preserve">OBRA: EXECUÇÃO DE TROCA DAS CAIXAS D'ÁGUA DE FIBRA DE VIDRO DO CENTRO MÉDICO</t>
  </si>
  <si>
    <r>
      <rPr>
        <b val="true"/>
        <sz val="11"/>
        <color rgb="FF000000"/>
        <rFont val="Calibri"/>
        <family val="2"/>
        <charset val="1"/>
      </rPr>
      <t xml:space="preserve"> BASE: 
</t>
    </r>
    <r>
      <rPr>
        <sz val="11"/>
        <color rgb="FF000000"/>
        <rFont val="Calibri"/>
        <family val="2"/>
        <charset val="1"/>
      </rPr>
      <t xml:space="preserve">        CDHU 197 (Fevereiro/2025) - Desonerado      
        SINAPI (Maio/2025) - Desonerado                                                                                                              </t>
    </r>
  </si>
  <si>
    <t xml:space="preserve">PROPRIETÁRIO: Prefeitura Municipal de Birigui</t>
  </si>
  <si>
    <t xml:space="preserve">ENDEREÇO: Largo Gumercindo De Paiva Castro nº 0 - Bairro Centro, Birigui - SP</t>
  </si>
  <si>
    <t xml:space="preserve">DATA: 10/06/2025</t>
  </si>
  <si>
    <t xml:space="preserve">ITEM</t>
  </si>
  <si>
    <t xml:space="preserve">REFERÊNCIA</t>
  </si>
  <si>
    <t xml:space="preserve">FONTE</t>
  </si>
  <si>
    <t xml:space="preserve">ESPECIFICAÇÃO / SERVIÇO</t>
  </si>
  <si>
    <t xml:space="preserve">UNIDADE</t>
  </si>
  <si>
    <t xml:space="preserve">QUANTIDADE</t>
  </si>
  <si>
    <t xml:space="preserve">R$ UNITÁRIO</t>
  </si>
  <si>
    <t xml:space="preserve">R$ TOTAL
SEM BDI</t>
  </si>
  <si>
    <t xml:space="preserve">R$ TOTAL
COM BDI</t>
  </si>
  <si>
    <t xml:space="preserve">1. REMOÇÃO DAS CAIXAS D’ÁGUA INSTALADAS NO LOCAL</t>
  </si>
  <si>
    <t xml:space="preserve">1.1</t>
  </si>
  <si>
    <t xml:space="preserve">COMPOSIÇÃO</t>
  </si>
  <si>
    <t xml:space="preserve">Remoção de Caixa d'Água Instalada no local</t>
  </si>
  <si>
    <t xml:space="preserve">UNID.</t>
  </si>
  <si>
    <t xml:space="preserve">TOTAL ITEM 01:</t>
  </si>
  <si>
    <t xml:space="preserve">2. INSTALAÇÃO DAS NOVAS CAIXAS D'ÁGUA - 10.000 Litros (10 m³)</t>
  </si>
  <si>
    <t xml:space="preserve">2.1</t>
  </si>
  <si>
    <t xml:space="preserve">Caixa d´Água em Poliéster reforçado com Fibra de Vidro, 10.000 litros (10m³) com tampa - Fornecimento e Instalação</t>
  </si>
  <si>
    <t xml:space="preserve">3.2</t>
  </si>
  <si>
    <t xml:space="preserve">46.01.050</t>
  </si>
  <si>
    <t xml:space="preserve">CDHU</t>
  </si>
  <si>
    <t xml:space="preserve"> Tubo de PVC rígido soldável marrom, DN= 50 mm, (1 1/2´), inclusive conexões</t>
  </si>
  <si>
    <t xml:space="preserve">M</t>
  </si>
  <si>
    <t xml:space="preserve">3.4</t>
  </si>
  <si>
    <t xml:space="preserve">46.07.080</t>
  </si>
  <si>
    <t xml:space="preserve">Tubo galvanizado DN= 3´, inclusive conexões</t>
  </si>
  <si>
    <t xml:space="preserve">TOTAL ITEM 02:</t>
  </si>
  <si>
    <t xml:space="preserve">TOTAL SEM BDI:</t>
  </si>
  <si>
    <t xml:space="preserve">BDI: </t>
  </si>
  <si>
    <t xml:space="preserve">VALOR TOTAL COM BDI:</t>
  </si>
  <si>
    <r>
      <rPr>
        <b val="true"/>
        <u val="single"/>
        <sz val="14"/>
        <rFont val="Calibri"/>
        <family val="2"/>
        <charset val="1"/>
      </rPr>
      <t xml:space="preserve">Valor Total</t>
    </r>
    <r>
      <rPr>
        <b val="true"/>
        <sz val="14"/>
        <rFont val="Calibri"/>
        <family val="2"/>
        <charset val="1"/>
      </rPr>
      <t xml:space="preserve">: R$ 26.011,02 (Vinte e seis mil, onze reais e dois centavos).</t>
    </r>
  </si>
  <si>
    <r>
      <rPr>
        <b val="true"/>
        <u val="single"/>
        <sz val="14"/>
        <rFont val="Calibri"/>
        <family val="2"/>
        <charset val="1"/>
      </rPr>
      <t xml:space="preserve">Prazo de Execução</t>
    </r>
    <r>
      <rPr>
        <b val="true"/>
        <sz val="14"/>
        <rFont val="Calibri"/>
        <family val="2"/>
        <charset val="1"/>
      </rPr>
      <t xml:space="preserve">: 40 (quarenta) dias.</t>
    </r>
  </si>
  <si>
    <t xml:space="preserve">Birigui, ___ de ___________ de 2026.</t>
  </si>
  <si>
    <t xml:space="preserve">CRONOGRAMA FÍSICO FINANCEIRO</t>
  </si>
  <si>
    <t xml:space="preserve">DESCRIÇÃO DOS SERVIÇOS</t>
  </si>
  <si>
    <t xml:space="preserve">VALOR</t>
  </si>
  <si>
    <t xml:space="preserve">PESO (%)</t>
  </si>
  <si>
    <t xml:space="preserve">40 dias</t>
  </si>
  <si>
    <t xml:space="preserve">VALOR (R$)</t>
  </si>
  <si>
    <t xml:space="preserve">TOTAIS</t>
  </si>
  <si>
    <t xml:space="preserve">TOTAL ACUMULADO: </t>
  </si>
  <si>
    <t xml:space="preserve">Birigui, ___ de _____________ de 2026.</t>
  </si>
  <si>
    <r>
      <rPr>
        <b val="true"/>
        <sz val="11"/>
        <color rgb="FF000000"/>
        <rFont val="Calibri"/>
        <family val="2"/>
        <charset val="1"/>
      </rPr>
      <t xml:space="preserve"> BASE: 
        </t>
    </r>
    <r>
      <rPr>
        <sz val="11"/>
        <color rgb="FF000000"/>
        <rFont val="Calibri"/>
        <family val="2"/>
        <charset val="1"/>
      </rPr>
      <t xml:space="preserve">CDHU 197 (Fevereiro/2025) - Desonerado      
        SINAPI (Maio/2025) - Desonerado             </t>
    </r>
    <r>
      <rPr>
        <b val="true"/>
        <sz val="11"/>
        <color rgb="FF000000"/>
        <rFont val="Calibri"/>
        <family val="2"/>
        <charset val="1"/>
      </rPr>
      <t xml:space="preserve">                                                                                                 </t>
    </r>
  </si>
  <si>
    <t xml:space="preserve">COMPOSIÇÕES</t>
  </si>
  <si>
    <t xml:space="preserve">CÓDIGO</t>
  </si>
  <si>
    <t xml:space="preserve">DESCRIÇÃO DO SERVIÇO OU FORNECIMENTO</t>
  </si>
  <si>
    <t xml:space="preserve">PREÇO</t>
  </si>
  <si>
    <t xml:space="preserve">SINAPI</t>
  </si>
  <si>
    <t xml:space="preserve">DESCRIÇÃO DO INSUMO</t>
  </si>
  <si>
    <t xml:space="preserve">COEFICIENTE</t>
  </si>
  <si>
    <t xml:space="preserve">CUSTO UNITÁRIO</t>
  </si>
  <si>
    <t xml:space="preserve">CUSTO TOTAL</t>
  </si>
  <si>
    <t xml:space="preserve">Encanador ou bombeiro hidráulico com encargos complementares</t>
  </si>
  <si>
    <t xml:space="preserve">H</t>
  </si>
  <si>
    <t xml:space="preserve">Auxiliar de encanador ou bombeiro hidráulico com encargos complementares</t>
  </si>
  <si>
    <t xml:space="preserve">Guindaste hidráulico autopropelido, com lança telescópica 40 m, capacidade máxima 60 t, potência 260 kw - chp diurno</t>
  </si>
  <si>
    <t xml:space="preserve">CHP</t>
  </si>
  <si>
    <t xml:space="preserve">Guindaste hidráulico autopropelido, com lança telescópica 40 m, capacidade máxima 60 t, potência 260 kw - chi diurno</t>
  </si>
  <si>
    <t xml:space="preserve">CHI</t>
  </si>
  <si>
    <t xml:space="preserve">CUSTO TOTAL DO SERVIÇO:</t>
  </si>
  <si>
    <t xml:space="preserve">Caixa d´Água em Poliéster reforçado com Fibra de Vidro, 10.000 litros (10m³) - Fornecimento e Instalação</t>
  </si>
  <si>
    <t xml:space="preserve">SINAPI-I</t>
  </si>
  <si>
    <t xml:space="preserve">Caixa d'agua / reservatorio em poliester reforcado com fibra de vidro, 10000 litros, com tampa</t>
  </si>
  <si>
    <t xml:space="preserve">Birigui, 10 de Junho de 2025.</t>
  </si>
  <si>
    <t xml:space="preserve">R$ TOTAL</t>
  </si>
</sst>
</file>

<file path=xl/styles.xml><?xml version="1.0" encoding="utf-8"?>
<styleSheet xmlns="http://schemas.openxmlformats.org/spreadsheetml/2006/main">
  <numFmts count="14">
    <numFmt numFmtId="164" formatCode="General"/>
    <numFmt numFmtId="165" formatCode="_-&quot;R$&quot;* #,##0.00_-;&quot;-R$&quot;* #,##0.00_-;_-&quot;R$&quot;* \-??_-;_-@_-"/>
    <numFmt numFmtId="166" formatCode="0%"/>
    <numFmt numFmtId="167" formatCode="_-* #,##0.00_-;\-* #,##0.00_-;_-* \-??_-;_-@_-"/>
    <numFmt numFmtId="168" formatCode="@"/>
    <numFmt numFmtId="169" formatCode="0.00"/>
    <numFmt numFmtId="170" formatCode="0"/>
    <numFmt numFmtId="171" formatCode="#,##0.00"/>
    <numFmt numFmtId="172" formatCode="0.00%"/>
    <numFmt numFmtId="173" formatCode="_-&quot;R$ &quot;* #,##0.00_-;&quot;-R$ &quot;* #,##0.00_-;_-&quot;R$ &quot;* \-??_-;_-@_-"/>
    <numFmt numFmtId="174" formatCode="_-&quot;R$ &quot;* #,##0.00_-;&quot;-R$ &quot;* #,##0.00_-;_-&quot;R$ &quot;* \-??_-;_-@_-"/>
    <numFmt numFmtId="175" formatCode="0.0000%"/>
    <numFmt numFmtId="176" formatCode="0.0000"/>
    <numFmt numFmtId="177" formatCode="&quot;R$ &quot;#,##0.00"/>
  </numFmts>
  <fonts count="3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Times New Roman"/>
      <family val="1"/>
      <charset val="1"/>
    </font>
    <font>
      <sz val="10"/>
      <name val="Arial"/>
      <family val="2"/>
      <charset val="1"/>
    </font>
    <font>
      <sz val="11"/>
      <color rgb="FF000000"/>
      <name val="Arial"/>
      <family val="2"/>
      <charset val="1"/>
    </font>
    <font>
      <b val="true"/>
      <sz val="22"/>
      <name val="Calibri"/>
      <family val="1"/>
      <charset val="1"/>
    </font>
    <font>
      <b val="true"/>
      <sz val="11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b val="true"/>
      <sz val="14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b val="true"/>
      <sz val="8"/>
      <color rgb="FF000000"/>
      <name val="Century Gothic"/>
      <family val="2"/>
      <charset val="1"/>
    </font>
    <font>
      <sz val="8"/>
      <color rgb="FF000000"/>
      <name val="Century Gothic"/>
      <family val="2"/>
      <charset val="1"/>
    </font>
    <font>
      <b val="true"/>
      <sz val="8.5"/>
      <name val="Calibri"/>
      <family val="1"/>
      <charset val="1"/>
    </font>
    <font>
      <b val="true"/>
      <sz val="8.5"/>
      <name val="Calibri"/>
      <family val="2"/>
      <charset val="1"/>
    </font>
    <font>
      <sz val="10"/>
      <name val="Calibri"/>
      <family val="2"/>
      <charset val="1"/>
    </font>
    <font>
      <b val="true"/>
      <sz val="11"/>
      <name val="Calibri"/>
      <family val="2"/>
      <charset val="1"/>
    </font>
    <font>
      <sz val="11"/>
      <color rgb="FF000000"/>
      <name val="Times New Roman"/>
      <family val="1"/>
      <charset val="1"/>
    </font>
    <font>
      <b val="true"/>
      <sz val="12"/>
      <name val="Calibri"/>
      <family val="2"/>
      <charset val="1"/>
    </font>
    <font>
      <b val="true"/>
      <u val="single"/>
      <sz val="14"/>
      <name val="Calibri"/>
      <family val="2"/>
      <charset val="1"/>
    </font>
    <font>
      <b val="true"/>
      <sz val="14"/>
      <name val="Calibri"/>
      <family val="2"/>
      <charset val="1"/>
    </font>
    <font>
      <sz val="16"/>
      <color rgb="FF000000"/>
      <name val="Calibri"/>
      <family val="2"/>
      <charset val="1"/>
    </font>
    <font>
      <b val="true"/>
      <sz val="11"/>
      <name val="Arial"/>
      <family val="2"/>
      <charset val="1"/>
    </font>
    <font>
      <sz val="11"/>
      <name val="Arial"/>
      <family val="2"/>
      <charset val="1"/>
    </font>
    <font>
      <sz val="10"/>
      <color rgb="FF000000"/>
      <name val="Arial"/>
      <family val="2"/>
      <charset val="1"/>
    </font>
    <font>
      <sz val="11"/>
      <color rgb="FF000000"/>
      <name val="Calibri"/>
      <family val="0"/>
    </font>
    <font>
      <b val="true"/>
      <sz val="16"/>
      <color rgb="FF000000"/>
      <name val="Calibri"/>
      <family val="0"/>
    </font>
    <font>
      <b val="true"/>
      <sz val="22"/>
      <color rgb="FF000000"/>
      <name val="Calibri"/>
      <family val="2"/>
      <charset val="1"/>
    </font>
    <font>
      <sz val="12"/>
      <name val="Calibri"/>
      <family val="2"/>
      <charset val="1"/>
    </font>
    <font>
      <b val="true"/>
      <sz val="16"/>
      <color rgb="FF000000"/>
      <name val="Calibri"/>
      <family val="2"/>
      <charset val="1"/>
    </font>
    <font>
      <sz val="11"/>
      <name val="Calibri"/>
      <family val="2"/>
      <charset val="1"/>
    </font>
    <font>
      <sz val="16"/>
      <color rgb="FF000000"/>
      <name val="Calibri"/>
      <family val="0"/>
    </font>
  </fonts>
  <fills count="9">
    <fill>
      <patternFill patternType="none"/>
    </fill>
    <fill>
      <patternFill patternType="gray125"/>
    </fill>
    <fill>
      <patternFill patternType="solid">
        <fgColor rgb="FF7F7F7F"/>
        <bgColor rgb="FF666699"/>
      </patternFill>
    </fill>
    <fill>
      <patternFill patternType="solid">
        <fgColor rgb="FFBFBFBF"/>
        <bgColor rgb="FFBEBEBE"/>
      </patternFill>
    </fill>
    <fill>
      <patternFill patternType="solid">
        <fgColor rgb="FFF2F2F2"/>
        <bgColor rgb="FFFFFFFF"/>
      </patternFill>
    </fill>
    <fill>
      <patternFill patternType="solid">
        <fgColor rgb="FFBEBEBE"/>
        <bgColor rgb="FFBFBFBF"/>
      </patternFill>
    </fill>
    <fill>
      <patternFill patternType="solid">
        <fgColor rgb="FFD9D9D9"/>
        <bgColor rgb="FFF2F2F2"/>
      </patternFill>
    </fill>
    <fill>
      <patternFill patternType="solid">
        <fgColor rgb="FFFFFFFF"/>
        <bgColor rgb="FFF2F2F2"/>
      </patternFill>
    </fill>
    <fill>
      <patternFill patternType="solid">
        <fgColor rgb="FFA6A6A6"/>
        <bgColor rgb="FFBEBEBE"/>
      </patternFill>
    </fill>
  </fills>
  <borders count="9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28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6" fillId="0" borderId="0" applyFont="true" applyBorder="false" applyAlignment="true" applyProtection="false">
      <alignment horizontal="general" vertical="bottom" textRotation="0" wrapText="false" indent="0" shrinkToFit="false"/>
    </xf>
    <xf numFmtId="167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3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2" applyFont="fals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0" xfId="22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0" xfId="21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0" fillId="0" borderId="0" xfId="21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4" fillId="0" borderId="0" xfId="22" applyFont="false" applyBorder="false" applyAlignment="true" applyProtection="false">
      <alignment horizontal="left" vertical="top" textRotation="0" wrapText="false" indent="0" shrinkToFit="false"/>
      <protection locked="true" hidden="false"/>
    </xf>
    <xf numFmtId="164" fontId="7" fillId="2" borderId="1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8" fillId="0" borderId="0" xfId="22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0" xfId="22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9" fillId="0" borderId="0" xfId="21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8" fontId="10" fillId="3" borderId="2" xfId="22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8" fontId="8" fillId="4" borderId="2" xfId="22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8" fontId="11" fillId="0" borderId="2" xfId="22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8" fontId="11" fillId="0" borderId="2" xfId="22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8" fontId="12" fillId="0" borderId="2" xfId="22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8" fontId="13" fillId="0" borderId="0" xfId="22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22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4" fillId="0" borderId="0" xfId="22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9" fontId="14" fillId="0" borderId="0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" fillId="0" borderId="0" xfId="2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3" fillId="0" borderId="0" xfId="22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5" fillId="0" borderId="2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2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5" fillId="0" borderId="2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8" fillId="5" borderId="2" xfId="22" applyFont="true" applyBorder="true" applyAlignment="true" applyProtection="false">
      <alignment horizontal="center" vertical="center" textRotation="0" wrapText="false" indent="0" shrinkToFit="true"/>
      <protection locked="true" hidden="false"/>
    </xf>
    <xf numFmtId="164" fontId="17" fillId="0" borderId="2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2" xfId="2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1" fontId="9" fillId="0" borderId="2" xfId="22" applyFont="true" applyBorder="true" applyAlignment="true" applyProtection="false">
      <alignment horizontal="center" vertical="center" textRotation="0" wrapText="false" indent="0" shrinkToFit="true"/>
      <protection locked="true" hidden="false"/>
    </xf>
    <xf numFmtId="165" fontId="9" fillId="0" borderId="2" xfId="21" applyFont="true" applyBorder="true" applyAlignment="true" applyProtection="true">
      <alignment horizontal="general" vertical="center" textRotation="0" wrapText="false" indent="0" shrinkToFit="true"/>
      <protection locked="true" hidden="false"/>
    </xf>
    <xf numFmtId="164" fontId="18" fillId="6" borderId="2" xfId="23" applyFont="true" applyBorder="true" applyAlignment="true" applyProtection="false">
      <alignment horizontal="right" vertical="center" textRotation="0" wrapText="true" indent="4" shrinkToFit="false"/>
      <protection locked="true" hidden="false"/>
    </xf>
    <xf numFmtId="165" fontId="8" fillId="6" borderId="2" xfId="21" applyFont="true" applyBorder="true" applyAlignment="true" applyProtection="true">
      <alignment horizontal="general" vertical="center" textRotation="0" wrapText="false" indent="0" shrinkToFit="true"/>
      <protection locked="true" hidden="false"/>
    </xf>
    <xf numFmtId="165" fontId="0" fillId="0" borderId="0" xfId="21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9" fillId="0" borderId="0" xfId="22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8" fillId="0" borderId="0" xfId="22" applyFont="true" applyBorder="false" applyAlignment="true" applyProtection="false">
      <alignment horizontal="right" vertical="center" textRotation="0" wrapText="true" indent="3" shrinkToFit="false"/>
      <protection locked="true" hidden="false"/>
    </xf>
    <xf numFmtId="165" fontId="8" fillId="0" borderId="0" xfId="21" applyFont="true" applyBorder="true" applyAlignment="true" applyProtection="true">
      <alignment horizontal="center" vertical="center" textRotation="0" wrapText="false" indent="0" shrinkToFit="true"/>
      <protection locked="true" hidden="false"/>
    </xf>
    <xf numFmtId="164" fontId="19" fillId="0" borderId="0" xfId="22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8" fillId="4" borderId="3" xfId="22" applyFont="true" applyBorder="true" applyAlignment="true" applyProtection="false">
      <alignment horizontal="right" vertical="center" textRotation="0" wrapText="true" indent="3" shrinkToFit="false"/>
      <protection locked="true" hidden="false"/>
    </xf>
    <xf numFmtId="165" fontId="8" fillId="4" borderId="2" xfId="21" applyFont="true" applyBorder="true" applyAlignment="true" applyProtection="true">
      <alignment horizontal="center" vertical="center" textRotation="0" wrapText="false" indent="0" shrinkToFit="true"/>
      <protection locked="true" hidden="false"/>
    </xf>
    <xf numFmtId="164" fontId="18" fillId="4" borderId="3" xfId="23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2" fontId="18" fillId="4" borderId="4" xfId="23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4" borderId="5" xfId="21" applyFont="true" applyBorder="true" applyAlignment="true" applyProtection="true">
      <alignment horizontal="center" vertical="center" textRotation="0" wrapText="false" indent="0" shrinkToFit="true"/>
      <protection locked="true" hidden="false"/>
    </xf>
    <xf numFmtId="164" fontId="20" fillId="3" borderId="2" xfId="22" applyFont="true" applyBorder="true" applyAlignment="true" applyProtection="false">
      <alignment horizontal="right" vertical="center" textRotation="0" wrapText="true" indent="3" shrinkToFit="false"/>
      <protection locked="true" hidden="false"/>
    </xf>
    <xf numFmtId="165" fontId="12" fillId="3" borderId="2" xfId="21" applyFont="true" applyBorder="true" applyAlignment="true" applyProtection="true">
      <alignment horizontal="center" vertical="center" textRotation="0" wrapText="false" indent="0" shrinkToFit="true"/>
      <protection locked="true" hidden="false"/>
    </xf>
    <xf numFmtId="173" fontId="19" fillId="0" borderId="0" xfId="22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1" fillId="0" borderId="0" xfId="23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2" fillId="0" borderId="0" xfId="23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23" fillId="0" borderId="0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22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0" xfId="22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0" xfId="22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0" xfId="22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23" applyFont="false" applyBorder="false" applyAlignment="true" applyProtection="false">
      <alignment horizontal="left" vertical="center" textRotation="0" wrapText="false" indent="3" shrinkToFit="false"/>
      <protection locked="true" hidden="false"/>
    </xf>
    <xf numFmtId="164" fontId="5" fillId="0" borderId="0" xfId="23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0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8" fillId="0" borderId="0" xfId="22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4" fillId="0" borderId="0" xfId="23" applyFont="true" applyBorder="false" applyAlignment="true" applyProtection="false">
      <alignment horizontal="left" vertical="center" textRotation="0" wrapText="false" indent="7" shrinkToFit="false"/>
      <protection locked="true" hidden="false"/>
    </xf>
    <xf numFmtId="168" fontId="8" fillId="0" borderId="0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8" fillId="0" borderId="0" xfId="22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8" fontId="11" fillId="0" borderId="0" xfId="22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5" fillId="0" borderId="0" xfId="23" applyFont="true" applyBorder="false" applyAlignment="true" applyProtection="false">
      <alignment horizontal="left" vertical="center" textRotation="0" wrapText="false" indent="12" shrinkToFit="false"/>
      <protection locked="true" hidden="false"/>
    </xf>
    <xf numFmtId="164" fontId="25" fillId="0" borderId="0" xfId="23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8" fontId="11" fillId="0" borderId="0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5" fillId="0" borderId="0" xfId="23" applyFont="true" applyBorder="false" applyAlignment="true" applyProtection="false">
      <alignment horizontal="left" vertical="center" textRotation="0" wrapText="false" indent="9" shrinkToFit="false"/>
      <protection locked="true" hidden="false"/>
    </xf>
    <xf numFmtId="165" fontId="11" fillId="0" borderId="0" xfId="21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5" fillId="0" borderId="0" xfId="23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26" fillId="0" borderId="0" xfId="24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26" fillId="0" borderId="0" xfId="2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24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4" fontId="9" fillId="0" borderId="0" xfId="24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24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24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6" xfId="24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9" fillId="2" borderId="3" xfId="24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0" fillId="3" borderId="2" xfId="22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12" fillId="3" borderId="2" xfId="24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4" fontId="12" fillId="3" borderId="2" xfId="24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6" borderId="2" xfId="24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30" fillId="7" borderId="2" xfId="24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4" fontId="30" fillId="7" borderId="2" xfId="24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30" fillId="7" borderId="2" xfId="24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4" fontId="30" fillId="0" borderId="2" xfId="24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30" fillId="0" borderId="2" xfId="24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5" fontId="9" fillId="0" borderId="0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6" borderId="2" xfId="24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4" fontId="10" fillId="6" borderId="2" xfId="24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2" fontId="10" fillId="6" borderId="2" xfId="2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10" fillId="6" borderId="2" xfId="26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0" xfId="22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31" fillId="6" borderId="2" xfId="24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3" borderId="2" xfId="24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4" fontId="12" fillId="4" borderId="2" xfId="24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12" fillId="4" borderId="2" xfId="26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0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0" xfId="22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0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0" xfId="22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23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0" xfId="23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3" fontId="11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8" fillId="0" borderId="0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2" fillId="3" borderId="3" xfId="22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8" fontId="11" fillId="3" borderId="7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11" fillId="0" borderId="3" xfId="22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8" fontId="11" fillId="0" borderId="7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12" fillId="0" borderId="3" xfId="22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8" fontId="12" fillId="0" borderId="7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12" fillId="0" borderId="4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12" fillId="0" borderId="0" xfId="22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3" fontId="0" fillId="0" borderId="0" xfId="2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31" fillId="2" borderId="2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6" borderId="2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8" fillId="6" borderId="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22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22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2" xfId="22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32" fillId="0" borderId="2" xfId="2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2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0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6" borderId="2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0" fillId="6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2" xfId="27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6" fontId="0" fillId="0" borderId="2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7" fontId="0" fillId="0" borderId="2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0" fillId="0" borderId="8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6" fontId="0" fillId="0" borderId="2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32" fillId="7" borderId="2" xfId="2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8" borderId="5" xfId="22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3" fontId="8" fillId="8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6" fontId="0" fillId="0" borderId="0" xfId="22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8" fillId="8" borderId="2" xfId="22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8" fillId="6" borderId="3" xfId="23" applyFont="true" applyBorder="true" applyAlignment="true" applyProtection="false">
      <alignment horizontal="right" vertical="center" textRotation="0" wrapText="true" indent="4" shrinkToFit="false"/>
      <protection locked="true" hidden="false"/>
    </xf>
  </cellXfs>
  <cellStyles count="14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Moeda 2 2" xfId="20"/>
    <cellStyle name="Moeda 3" xfId="21"/>
    <cellStyle name="Normal 2" xfId="22"/>
    <cellStyle name="Normal 2 2" xfId="23"/>
    <cellStyle name="Normal 3" xfId="24"/>
    <cellStyle name="Porcentagem 2" xfId="25"/>
    <cellStyle name="Porcentagem 2 2" xfId="26"/>
    <cellStyle name="Vírgula 2" xfId="27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7F7F7F"/>
      <rgbColor rgb="FF9999FF"/>
      <rgbColor rgb="FF993366"/>
      <rgbColor rgb="FFF2F2F2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9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20.png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2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4</xdr:col>
      <xdr:colOff>198720</xdr:colOff>
      <xdr:row>0</xdr:row>
      <xdr:rowOff>24840</xdr:rowOff>
    </xdr:from>
    <xdr:to>
      <xdr:col>6</xdr:col>
      <xdr:colOff>381960</xdr:colOff>
      <xdr:row>4</xdr:row>
      <xdr:rowOff>173520</xdr:rowOff>
    </xdr:to>
    <xdr:pic>
      <xdr:nvPicPr>
        <xdr:cNvPr id="0" name="Imagem 2" descr=""/>
        <xdr:cNvPicPr/>
      </xdr:nvPicPr>
      <xdr:blipFill>
        <a:blip r:embed="rId1"/>
        <a:stretch/>
      </xdr:blipFill>
      <xdr:spPr>
        <a:xfrm>
          <a:off x="3715920" y="24840"/>
          <a:ext cx="6099480" cy="1135440"/>
        </a:xfrm>
        <a:prstGeom prst="rect">
          <a:avLst/>
        </a:prstGeom>
        <a:ln>
          <a:noFill/>
        </a:ln>
      </xdr:spPr>
    </xdr:pic>
    <xdr:clientData/>
  </xdr:twoCellAnchor>
  <xdr:twoCellAnchor editAs="twoCell">
    <xdr:from>
      <xdr:col>4</xdr:col>
      <xdr:colOff>1308600</xdr:colOff>
      <xdr:row>35</xdr:row>
      <xdr:rowOff>12960</xdr:rowOff>
    </xdr:from>
    <xdr:to>
      <xdr:col>5</xdr:col>
      <xdr:colOff>615600</xdr:colOff>
      <xdr:row>43</xdr:row>
      <xdr:rowOff>179280</xdr:rowOff>
    </xdr:to>
    <xdr:sp>
      <xdr:nvSpPr>
        <xdr:cNvPr id="1" name="CustomShape 1"/>
        <xdr:cNvSpPr/>
      </xdr:nvSpPr>
      <xdr:spPr>
        <a:xfrm>
          <a:off x="4825800" y="9891360"/>
          <a:ext cx="4507560" cy="1643400"/>
        </a:xfrm>
        <a:prstGeom prst="rect">
          <a:avLst/>
        </a:prstGeom>
        <a:solidFill>
          <a:schemeClr val="lt1"/>
        </a:solidFill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>
          <a:noAutofit/>
        </a:bodyPr>
        <a:p>
          <a:pPr algn="ctr">
            <a:lnSpc>
              <a:spcPct val="100000"/>
            </a:lnSpc>
          </a:pPr>
          <a:r>
            <a:rPr b="0" lang="pt-BR" sz="1100" spc="-1" strike="noStrike">
              <a:solidFill>
                <a:srgbClr val="000000"/>
              </a:solidFill>
              <a:latin typeface="Calibri"/>
            </a:rPr>
            <a:t>______________________________________________</a:t>
          </a:r>
          <a:endParaRPr b="0" lang="pt-BR" sz="11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pt-BR" sz="1600" spc="-1" strike="noStrike">
              <a:solidFill>
                <a:srgbClr val="000000"/>
              </a:solidFill>
              <a:latin typeface="Calibri"/>
            </a:rPr>
            <a:t>Representante</a:t>
          </a:r>
          <a:endParaRPr b="0" lang="pt-BR" sz="16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pt-BR" sz="1600" spc="-1" strike="noStrike">
              <a:solidFill>
                <a:srgbClr val="000000"/>
              </a:solidFill>
              <a:latin typeface="Calibri"/>
            </a:rPr>
            <a:t>(assinatura)</a:t>
          </a:r>
          <a:endParaRPr b="0" lang="pt-BR" sz="1600" spc="-1" strike="noStrike">
            <a:latin typeface="Times New Roma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1407240</xdr:colOff>
      <xdr:row>0</xdr:row>
      <xdr:rowOff>95400</xdr:rowOff>
    </xdr:from>
    <xdr:to>
      <xdr:col>3</xdr:col>
      <xdr:colOff>699120</xdr:colOff>
      <xdr:row>6</xdr:row>
      <xdr:rowOff>61920</xdr:rowOff>
    </xdr:to>
    <xdr:pic>
      <xdr:nvPicPr>
        <xdr:cNvPr id="2" name="Imagem 1" descr=""/>
        <xdr:cNvPicPr/>
      </xdr:nvPicPr>
      <xdr:blipFill>
        <a:blip r:embed="rId1"/>
        <a:stretch/>
      </xdr:blipFill>
      <xdr:spPr>
        <a:xfrm>
          <a:off x="1407240" y="95400"/>
          <a:ext cx="6417720" cy="1109520"/>
        </a:xfrm>
        <a:prstGeom prst="rect">
          <a:avLst/>
        </a:prstGeom>
        <a:ln>
          <a:noFill/>
        </a:ln>
      </xdr:spPr>
    </xdr:pic>
    <xdr:clientData/>
  </xdr:twoCellAnchor>
  <xdr:twoCellAnchor editAs="twoCell">
    <xdr:from>
      <xdr:col>0</xdr:col>
      <xdr:colOff>2773440</xdr:colOff>
      <xdr:row>27</xdr:row>
      <xdr:rowOff>224280</xdr:rowOff>
    </xdr:from>
    <xdr:to>
      <xdr:col>2</xdr:col>
      <xdr:colOff>260640</xdr:colOff>
      <xdr:row>32</xdr:row>
      <xdr:rowOff>101880</xdr:rowOff>
    </xdr:to>
    <xdr:sp>
      <xdr:nvSpPr>
        <xdr:cNvPr id="3" name="CustomShape 1"/>
        <xdr:cNvSpPr/>
      </xdr:nvSpPr>
      <xdr:spPr>
        <a:xfrm>
          <a:off x="2773440" y="7418160"/>
          <a:ext cx="3686040" cy="1643400"/>
        </a:xfrm>
        <a:prstGeom prst="rect">
          <a:avLst/>
        </a:prstGeom>
        <a:solidFill>
          <a:schemeClr val="lt1"/>
        </a:solidFill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>
          <a:noAutofit/>
        </a:bodyPr>
        <a:p>
          <a:pPr algn="ctr">
            <a:lnSpc>
              <a:spcPct val="100000"/>
            </a:lnSpc>
          </a:pPr>
          <a:r>
            <a:rPr b="0" lang="pt-BR" sz="1100" spc="-1" strike="noStrike">
              <a:solidFill>
                <a:srgbClr val="000000"/>
              </a:solidFill>
              <a:latin typeface="Calibri"/>
            </a:rPr>
            <a:t>______________________________________________</a:t>
          </a:r>
          <a:endParaRPr b="0" lang="pt-BR" sz="11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pt-BR" sz="1600" spc="-1" strike="noStrike">
              <a:solidFill>
                <a:srgbClr val="000000"/>
              </a:solidFill>
              <a:latin typeface="Calibri"/>
            </a:rPr>
            <a:t>Representante</a:t>
          </a:r>
          <a:endParaRPr b="0" lang="pt-BR" sz="16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pt-BR" sz="1600" spc="-1" strike="noStrike">
              <a:solidFill>
                <a:srgbClr val="000000"/>
              </a:solidFill>
              <a:latin typeface="Calibri"/>
            </a:rPr>
            <a:t>(assinatura)</a:t>
          </a:r>
          <a:endParaRPr b="0" lang="pt-BR" sz="1600" spc="-1" strike="noStrike">
            <a:latin typeface="Times New Roman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1095480</xdr:colOff>
      <xdr:row>0</xdr:row>
      <xdr:rowOff>36000</xdr:rowOff>
    </xdr:from>
    <xdr:to>
      <xdr:col>5</xdr:col>
      <xdr:colOff>320400</xdr:colOff>
      <xdr:row>2</xdr:row>
      <xdr:rowOff>750600</xdr:rowOff>
    </xdr:to>
    <xdr:pic>
      <xdr:nvPicPr>
        <xdr:cNvPr id="4" name="Imagem 1" descr=""/>
        <xdr:cNvPicPr/>
      </xdr:nvPicPr>
      <xdr:blipFill>
        <a:blip r:embed="rId1"/>
        <a:stretch/>
      </xdr:blipFill>
      <xdr:spPr>
        <a:xfrm>
          <a:off x="3987720" y="36000"/>
          <a:ext cx="6391440" cy="1114560"/>
        </a:xfrm>
        <a:prstGeom prst="rect">
          <a:avLst/>
        </a:prstGeom>
        <a:ln>
          <a:noFill/>
        </a:ln>
      </xdr:spPr>
    </xdr:pic>
    <xdr:clientData/>
  </xdr:twoCellAnchor>
  <xdr:twoCellAnchor editAs="twoCell">
    <xdr:from>
      <xdr:col>1</xdr:col>
      <xdr:colOff>448200</xdr:colOff>
      <xdr:row>33</xdr:row>
      <xdr:rowOff>37800</xdr:rowOff>
    </xdr:from>
    <xdr:to>
      <xdr:col>2</xdr:col>
      <xdr:colOff>3363120</xdr:colOff>
      <xdr:row>38</xdr:row>
      <xdr:rowOff>276120</xdr:rowOff>
    </xdr:to>
    <xdr:sp>
      <xdr:nvSpPr>
        <xdr:cNvPr id="5" name="CustomShape 1"/>
        <xdr:cNvSpPr/>
      </xdr:nvSpPr>
      <xdr:spPr>
        <a:xfrm>
          <a:off x="1768320" y="10741680"/>
          <a:ext cx="4487040" cy="1638720"/>
        </a:xfrm>
        <a:prstGeom prst="rect">
          <a:avLst/>
        </a:prstGeom>
        <a:solidFill>
          <a:schemeClr val="lt1"/>
        </a:solidFill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>
          <a:noAutofit/>
        </a:bodyPr>
        <a:p>
          <a:pPr algn="ctr">
            <a:lnSpc>
              <a:spcPct val="100000"/>
            </a:lnSpc>
          </a:pPr>
          <a:r>
            <a:rPr b="0" lang="pt-BR" sz="1100" spc="-1" strike="noStrike">
              <a:solidFill>
                <a:srgbClr val="000000"/>
              </a:solidFill>
              <a:latin typeface="Calibri"/>
            </a:rPr>
            <a:t>______________________________________________</a:t>
          </a:r>
          <a:endParaRPr b="0" lang="pt-BR" sz="11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pt-BR" sz="1600" spc="-1" strike="noStrike">
              <a:solidFill>
                <a:srgbClr val="000000"/>
              </a:solidFill>
              <a:latin typeface="Calibri"/>
            </a:rPr>
            <a:t>ALEX HENRIQUE GOMES CRUZ</a:t>
          </a:r>
          <a:endParaRPr b="0" lang="pt-BR" sz="16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pt-BR" sz="1600" spc="-1" strike="noStrike">
              <a:solidFill>
                <a:srgbClr val="000000"/>
              </a:solidFill>
              <a:latin typeface="Calibri"/>
            </a:rPr>
            <a:t>Chefe de Divisão de Execução de Obras</a:t>
          </a:r>
          <a:endParaRPr b="0" lang="pt-BR" sz="1600" spc="-1" strike="noStrike">
            <a:latin typeface="Times New Roman"/>
          </a:endParaRPr>
        </a:p>
      </xdr:txBody>
    </xdr:sp>
    <xdr:clientData/>
  </xdr:twoCellAnchor>
  <xdr:twoCellAnchor editAs="twoCell">
    <xdr:from>
      <xdr:col>1</xdr:col>
      <xdr:colOff>725400</xdr:colOff>
      <xdr:row>38</xdr:row>
      <xdr:rowOff>38520</xdr:rowOff>
    </xdr:from>
    <xdr:to>
      <xdr:col>2</xdr:col>
      <xdr:colOff>3081960</xdr:colOff>
      <xdr:row>42</xdr:row>
      <xdr:rowOff>111240</xdr:rowOff>
    </xdr:to>
    <xdr:sp>
      <xdr:nvSpPr>
        <xdr:cNvPr id="6" name="CustomShape 1"/>
        <xdr:cNvSpPr/>
      </xdr:nvSpPr>
      <xdr:spPr>
        <a:xfrm>
          <a:off x="2045520" y="12142800"/>
          <a:ext cx="3928680" cy="1035360"/>
        </a:xfrm>
        <a:prstGeom prst="rect">
          <a:avLst/>
        </a:prstGeom>
        <a:solidFill>
          <a:schemeClr val="lt1"/>
        </a:solidFill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>
          <a:noAutofit/>
        </a:bodyPr>
        <a:p>
          <a:pPr algn="ctr">
            <a:lnSpc>
              <a:spcPts val="1100"/>
            </a:lnSpc>
          </a:pPr>
          <a:r>
            <a:rPr b="0" lang="pt-BR" sz="1100" spc="-1" strike="noStrike">
              <a:solidFill>
                <a:srgbClr val="000000"/>
              </a:solidFill>
              <a:latin typeface="Calibri"/>
            </a:rPr>
            <a:t>_________________________________________________</a:t>
          </a:r>
          <a:endParaRPr b="0" lang="pt-BR" sz="1100" spc="-1" strike="noStrike">
            <a:latin typeface="Times New Roman"/>
          </a:endParaRPr>
        </a:p>
        <a:p>
          <a:pPr algn="ctr">
            <a:lnSpc>
              <a:spcPts val="1701"/>
            </a:lnSpc>
          </a:pPr>
          <a:r>
            <a:rPr b="1" lang="pt-BR" sz="1600" spc="-1" strike="noStrike">
              <a:solidFill>
                <a:srgbClr val="000000"/>
              </a:solidFill>
              <a:latin typeface="Calibri"/>
            </a:rPr>
            <a:t>ROGÉRIO VENICIUS COSTA FERNANDES</a:t>
          </a:r>
          <a:endParaRPr b="0" lang="pt-BR" sz="1600" spc="-1" strike="noStrike">
            <a:latin typeface="Times New Roman"/>
          </a:endParaRPr>
        </a:p>
        <a:p>
          <a:pPr algn="ctr">
            <a:lnSpc>
              <a:spcPts val="1599"/>
            </a:lnSpc>
          </a:pPr>
          <a:r>
            <a:rPr b="0" lang="pt-BR" sz="1600" spc="-1" strike="noStrike">
              <a:solidFill>
                <a:srgbClr val="000000"/>
              </a:solidFill>
              <a:latin typeface="Calibri"/>
            </a:rPr>
            <a:t>Secretário de Obras</a:t>
          </a:r>
          <a:endParaRPr b="0" lang="pt-BR" sz="1600" spc="-1" strike="noStrike">
            <a:latin typeface="Times New Roman"/>
          </a:endParaRPr>
        </a:p>
      </xdr:txBody>
    </xdr:sp>
    <xdr:clientData/>
  </xdr:twoCellAnchor>
  <xdr:twoCellAnchor editAs="twoCell">
    <xdr:from>
      <xdr:col>3</xdr:col>
      <xdr:colOff>55440</xdr:colOff>
      <xdr:row>38</xdr:row>
      <xdr:rowOff>11880</xdr:rowOff>
    </xdr:from>
    <xdr:to>
      <xdr:col>5</xdr:col>
      <xdr:colOff>1359000</xdr:colOff>
      <xdr:row>41</xdr:row>
      <xdr:rowOff>109440</xdr:rowOff>
    </xdr:to>
    <xdr:sp>
      <xdr:nvSpPr>
        <xdr:cNvPr id="7" name="CustomShape 1"/>
        <xdr:cNvSpPr/>
      </xdr:nvSpPr>
      <xdr:spPr>
        <a:xfrm>
          <a:off x="7896960" y="12116160"/>
          <a:ext cx="3520800" cy="860040"/>
        </a:xfrm>
        <a:prstGeom prst="rect">
          <a:avLst/>
        </a:prstGeom>
        <a:solidFill>
          <a:schemeClr val="lt1"/>
        </a:solidFill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>
          <a:noAutofit/>
        </a:bodyPr>
        <a:p>
          <a:pPr algn="ctr">
            <a:lnSpc>
              <a:spcPct val="100000"/>
            </a:lnSpc>
          </a:pPr>
          <a:r>
            <a:rPr b="0" lang="pt-BR" sz="1100" spc="-1" strike="noStrike">
              <a:solidFill>
                <a:srgbClr val="000000"/>
              </a:solidFill>
              <a:latin typeface="Calibri"/>
            </a:rPr>
            <a:t>__________________________________________</a:t>
          </a:r>
          <a:endParaRPr b="0" lang="pt-BR" sz="11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pt-BR" sz="1600" spc="-1" strike="noStrike">
              <a:solidFill>
                <a:srgbClr val="000000"/>
              </a:solidFill>
              <a:latin typeface="Calibri"/>
            </a:rPr>
            <a:t>ROQUE HAROLDO BOMFIM</a:t>
          </a:r>
          <a:endParaRPr b="0" lang="pt-BR" sz="16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pt-BR" sz="1600" spc="-1" strike="noStrike">
              <a:solidFill>
                <a:srgbClr val="000000"/>
              </a:solidFill>
              <a:latin typeface="Calibri"/>
            </a:rPr>
            <a:t>Secretário de Saúde</a:t>
          </a:r>
          <a:endParaRPr b="0" lang="pt-BR" sz="1600" spc="-1" strike="noStrike">
            <a:latin typeface="Times New Roman"/>
          </a:endParaRPr>
        </a:p>
      </xdr:txBody>
    </xdr:sp>
    <xdr:clientData/>
  </xdr:twoCellAnchor>
  <xdr:twoCellAnchor editAs="twoCell">
    <xdr:from>
      <xdr:col>2</xdr:col>
      <xdr:colOff>4149360</xdr:colOff>
      <xdr:row>33</xdr:row>
      <xdr:rowOff>18000</xdr:rowOff>
    </xdr:from>
    <xdr:to>
      <xdr:col>6</xdr:col>
      <xdr:colOff>271440</xdr:colOff>
      <xdr:row>37</xdr:row>
      <xdr:rowOff>201960</xdr:rowOff>
    </xdr:to>
    <xdr:sp>
      <xdr:nvSpPr>
        <xdr:cNvPr id="8" name="CustomShape 1"/>
        <xdr:cNvSpPr/>
      </xdr:nvSpPr>
      <xdr:spPr>
        <a:xfrm>
          <a:off x="7041600" y="10721880"/>
          <a:ext cx="4992480" cy="1355760"/>
        </a:xfrm>
        <a:prstGeom prst="rect">
          <a:avLst/>
        </a:prstGeom>
        <a:solidFill>
          <a:schemeClr val="lt1"/>
        </a:solidFill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>
          <a:noAutofit/>
        </a:bodyPr>
        <a:p>
          <a:pPr algn="ctr">
            <a:lnSpc>
              <a:spcPct val="100000"/>
            </a:lnSpc>
          </a:pPr>
          <a:r>
            <a:rPr b="0" lang="pt-BR" sz="1100" spc="-1" strike="noStrike">
              <a:solidFill>
                <a:srgbClr val="000000"/>
              </a:solidFill>
              <a:latin typeface="Calibri"/>
            </a:rPr>
            <a:t>___________________________________________</a:t>
          </a:r>
          <a:endParaRPr b="0" lang="pt-BR" sz="11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pt-BR" sz="1600" spc="-1" strike="noStrike">
              <a:solidFill>
                <a:srgbClr val="000000"/>
              </a:solidFill>
              <a:latin typeface="Calibri"/>
            </a:rPr>
            <a:t>GABRIELA RODRIGUES S. CARDOSO</a:t>
          </a:r>
          <a:endParaRPr b="0" lang="pt-BR" sz="16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pt-BR" sz="1600" spc="-1" strike="noStrike">
              <a:solidFill>
                <a:srgbClr val="000000"/>
              </a:solidFill>
              <a:latin typeface="Calibri"/>
            </a:rPr>
            <a:t>Diretora de Obras</a:t>
          </a:r>
          <a:endParaRPr b="0" lang="pt-BR" sz="1600" spc="-1" strike="noStrike">
            <a:latin typeface="Times New Roman"/>
          </a:endParaRPr>
        </a:p>
      </xdr:txBody>
    </xdr:sp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B1:N69"/>
  <sheetViews>
    <sheetView showFormulas="false" showGridLines="false" showRowColHeaders="true" showZeros="true" rightToLeft="false" tabSelected="true" showOutlineSymbols="true" defaultGridColor="true" view="normal" topLeftCell="A4" colorId="64" zoomScale="85" zoomScaleNormal="85" zoomScalePageLayoutView="70" workbookViewId="0">
      <selection pane="topLeft" activeCell="B7" activeCellId="0" sqref="B7"/>
    </sheetView>
  </sheetViews>
  <sheetFormatPr defaultColWidth="8.72265625" defaultRowHeight="22.15" zeroHeight="false" outlineLevelRow="0" outlineLevelCol="0"/>
  <cols>
    <col collapsed="false" customWidth="false" hidden="false" outlineLevel="0" max="1" min="1" style="1" width="8.71"/>
    <col collapsed="false" customWidth="true" hidden="false" outlineLevel="0" max="2" min="2" style="2" width="11.71"/>
    <col collapsed="false" customWidth="true" hidden="false" outlineLevel="0" max="3" min="3" style="2" width="14.01"/>
    <col collapsed="false" customWidth="true" hidden="false" outlineLevel="0" max="4" min="4" style="2" width="15.42"/>
    <col collapsed="false" customWidth="true" hidden="false" outlineLevel="0" max="5" min="5" style="2" width="73.7"/>
    <col collapsed="false" customWidth="true" hidden="false" outlineLevel="0" max="6" min="6" style="2" width="10.14"/>
    <col collapsed="false" customWidth="true" hidden="false" outlineLevel="0" max="7" min="7" style="2" width="14.28"/>
    <col collapsed="false" customWidth="true" hidden="false" outlineLevel="0" max="8" min="8" style="3" width="13.14"/>
    <col collapsed="false" customWidth="true" hidden="false" outlineLevel="0" max="9" min="9" style="1" width="14.7"/>
    <col collapsed="false" customWidth="true" hidden="false" outlineLevel="0" max="10" min="10" style="4" width="15.71"/>
    <col collapsed="false" customWidth="true" hidden="false" outlineLevel="0" max="11" min="11" style="5" width="2.42"/>
    <col collapsed="false" customWidth="false" hidden="false" outlineLevel="0" max="13" min="12" style="1" width="8.71"/>
    <col collapsed="false" customWidth="true" hidden="false" outlineLevel="0" max="14" min="14" style="1" width="13.86"/>
    <col collapsed="false" customWidth="false" hidden="false" outlineLevel="0" max="1024" min="15" style="1" width="8.71"/>
  </cols>
  <sheetData>
    <row r="1" customFormat="false" ht="11.25" hidden="false" customHeight="true" outlineLevel="0" collapsed="false"/>
    <row r="5" customFormat="false" ht="15" hidden="false" customHeight="true" outlineLevel="0" collapsed="false"/>
    <row r="6" customFormat="false" ht="11.25" hidden="false" customHeight="true" outlineLevel="0" collapsed="false"/>
    <row r="7" customFormat="false" ht="32.45" hidden="false" customHeight="true" outlineLevel="0" collapsed="false">
      <c r="B7" s="6" t="s">
        <v>0</v>
      </c>
      <c r="C7" s="6"/>
      <c r="D7" s="6"/>
      <c r="E7" s="6"/>
      <c r="F7" s="6"/>
      <c r="G7" s="6"/>
      <c r="H7" s="6"/>
      <c r="I7" s="6"/>
      <c r="J7" s="6"/>
    </row>
    <row r="8" customFormat="false" ht="10.9" hidden="false" customHeight="true" outlineLevel="0" collapsed="false">
      <c r="B8" s="7"/>
      <c r="C8" s="7"/>
      <c r="D8" s="7"/>
      <c r="E8" s="7"/>
      <c r="F8" s="7"/>
      <c r="G8" s="7"/>
      <c r="H8" s="7"/>
      <c r="I8" s="8"/>
      <c r="J8" s="9"/>
    </row>
    <row r="9" customFormat="false" ht="22.15" hidden="false" customHeight="true" outlineLevel="0" collapsed="false">
      <c r="B9" s="10" t="s">
        <v>1</v>
      </c>
      <c r="C9" s="10"/>
      <c r="D9" s="10"/>
      <c r="E9" s="10"/>
      <c r="F9" s="10"/>
      <c r="G9" s="11" t="s">
        <v>2</v>
      </c>
      <c r="H9" s="11"/>
      <c r="I9" s="11"/>
      <c r="J9" s="11"/>
    </row>
    <row r="10" customFormat="false" ht="22.15" hidden="false" customHeight="true" outlineLevel="0" collapsed="false">
      <c r="B10" s="12" t="s">
        <v>3</v>
      </c>
      <c r="C10" s="12"/>
      <c r="D10" s="12"/>
      <c r="E10" s="12"/>
      <c r="F10" s="12"/>
      <c r="G10" s="11"/>
      <c r="H10" s="11"/>
      <c r="I10" s="11"/>
      <c r="J10" s="11"/>
    </row>
    <row r="11" customFormat="false" ht="22.15" hidden="false" customHeight="true" outlineLevel="0" collapsed="false">
      <c r="B11" s="13" t="s">
        <v>4</v>
      </c>
      <c r="C11" s="13"/>
      <c r="D11" s="13"/>
      <c r="E11" s="13"/>
      <c r="F11" s="13"/>
      <c r="G11" s="11"/>
      <c r="H11" s="11"/>
      <c r="I11" s="11"/>
      <c r="J11" s="11"/>
    </row>
    <row r="12" customFormat="false" ht="22.15" hidden="false" customHeight="true" outlineLevel="0" collapsed="false">
      <c r="B12" s="14" t="s">
        <v>5</v>
      </c>
      <c r="C12" s="14"/>
      <c r="D12" s="14"/>
      <c r="E12" s="14"/>
      <c r="F12" s="14"/>
      <c r="G12" s="11"/>
      <c r="H12" s="11"/>
      <c r="I12" s="11"/>
      <c r="J12" s="11"/>
    </row>
    <row r="13" customFormat="false" ht="11.45" hidden="false" customHeight="true" outlineLevel="0" collapsed="false">
      <c r="B13" s="15"/>
      <c r="C13" s="15"/>
      <c r="D13" s="16"/>
      <c r="E13" s="17"/>
      <c r="F13" s="18"/>
      <c r="G13" s="19"/>
      <c r="H13" s="20"/>
    </row>
    <row r="14" customFormat="false" ht="25.15" hidden="false" customHeight="true" outlineLevel="0" collapsed="false">
      <c r="B14" s="21" t="s">
        <v>6</v>
      </c>
      <c r="C14" s="22" t="s">
        <v>7</v>
      </c>
      <c r="D14" s="22" t="s">
        <v>8</v>
      </c>
      <c r="E14" s="21" t="s">
        <v>9</v>
      </c>
      <c r="F14" s="21" t="s">
        <v>10</v>
      </c>
      <c r="G14" s="21" t="s">
        <v>11</v>
      </c>
      <c r="H14" s="23" t="s">
        <v>12</v>
      </c>
      <c r="I14" s="21" t="s">
        <v>13</v>
      </c>
      <c r="J14" s="23" t="s">
        <v>14</v>
      </c>
    </row>
    <row r="15" customFormat="false" ht="25.15" hidden="false" customHeight="true" outlineLevel="0" collapsed="false">
      <c r="B15" s="24" t="s">
        <v>15</v>
      </c>
      <c r="C15" s="24"/>
      <c r="D15" s="24"/>
      <c r="E15" s="24"/>
      <c r="F15" s="24"/>
      <c r="G15" s="24"/>
      <c r="H15" s="24"/>
      <c r="I15" s="24"/>
      <c r="J15" s="24"/>
    </row>
    <row r="16" customFormat="false" ht="25.15" hidden="false" customHeight="true" outlineLevel="0" collapsed="false">
      <c r="B16" s="25" t="s">
        <v>16</v>
      </c>
      <c r="C16" s="25" t="n">
        <v>1</v>
      </c>
      <c r="D16" s="25" t="s">
        <v>17</v>
      </c>
      <c r="E16" s="26" t="s">
        <v>18</v>
      </c>
      <c r="F16" s="25" t="s">
        <v>19</v>
      </c>
      <c r="G16" s="27" t="n">
        <v>2</v>
      </c>
      <c r="H16" s="28" t="n">
        <f aca="false">'Comp. - Centro Med'!G19</f>
        <v>2084.69</v>
      </c>
      <c r="I16" s="28" t="n">
        <f aca="false">ROUND(G16*H16,2)</f>
        <v>4169.38</v>
      </c>
      <c r="J16" s="28" t="n">
        <f aca="false">ROUND(I16*1.2606,2)</f>
        <v>5255.92</v>
      </c>
    </row>
    <row r="17" customFormat="false" ht="25.15" hidden="false" customHeight="true" outlineLevel="0" collapsed="false">
      <c r="B17" s="29" t="s">
        <v>20</v>
      </c>
      <c r="C17" s="29"/>
      <c r="D17" s="29"/>
      <c r="E17" s="29"/>
      <c r="F17" s="29"/>
      <c r="G17" s="29"/>
      <c r="H17" s="29"/>
      <c r="I17" s="30" t="n">
        <f aca="false">SUM(I16)</f>
        <v>4169.38</v>
      </c>
      <c r="J17" s="30" t="n">
        <f aca="false">SUM(J16)</f>
        <v>5255.92</v>
      </c>
    </row>
    <row r="18" customFormat="false" ht="25.15" hidden="false" customHeight="true" outlineLevel="0" collapsed="false">
      <c r="B18" s="5"/>
      <c r="C18" s="5"/>
      <c r="D18" s="5"/>
      <c r="E18" s="5"/>
      <c r="F18" s="5"/>
      <c r="G18" s="5"/>
      <c r="H18" s="5"/>
      <c r="I18" s="5"/>
      <c r="J18" s="31"/>
    </row>
    <row r="19" customFormat="false" ht="25.15" hidden="false" customHeight="true" outlineLevel="0" collapsed="false">
      <c r="B19" s="24" t="s">
        <v>21</v>
      </c>
      <c r="C19" s="24"/>
      <c r="D19" s="24"/>
      <c r="E19" s="24"/>
      <c r="F19" s="24"/>
      <c r="G19" s="24"/>
      <c r="H19" s="24"/>
      <c r="I19" s="24"/>
      <c r="J19" s="24"/>
    </row>
    <row r="20" customFormat="false" ht="40.5" hidden="false" customHeight="true" outlineLevel="0" collapsed="false">
      <c r="B20" s="25" t="s">
        <v>22</v>
      </c>
      <c r="C20" s="25" t="n">
        <v>2</v>
      </c>
      <c r="D20" s="25" t="s">
        <v>17</v>
      </c>
      <c r="E20" s="26" t="s">
        <v>23</v>
      </c>
      <c r="F20" s="25" t="s">
        <v>19</v>
      </c>
      <c r="G20" s="27" t="n">
        <v>2</v>
      </c>
      <c r="H20" s="28" t="n">
        <f aca="false">'Comp. - Centro Med'!G29</f>
        <v>6997.64</v>
      </c>
      <c r="I20" s="28" t="n">
        <f aca="false">ROUND(G20*H20,2)</f>
        <v>13995.28</v>
      </c>
      <c r="J20" s="28" t="n">
        <f aca="false">ROUND(I20*1.2606,2)</f>
        <v>17642.45</v>
      </c>
    </row>
    <row r="21" customFormat="false" ht="25.15" hidden="false" customHeight="true" outlineLevel="0" collapsed="false">
      <c r="B21" s="25" t="s">
        <v>24</v>
      </c>
      <c r="C21" s="25" t="s">
        <v>25</v>
      </c>
      <c r="D21" s="25" t="s">
        <v>26</v>
      </c>
      <c r="E21" s="26" t="s">
        <v>27</v>
      </c>
      <c r="F21" s="25" t="s">
        <v>28</v>
      </c>
      <c r="G21" s="27" t="n">
        <f aca="false">9*2</f>
        <v>18</v>
      </c>
      <c r="H21" s="28" t="n">
        <v>49.51</v>
      </c>
      <c r="I21" s="28" t="n">
        <f aca="false">ROUND(G21*H21,2)</f>
        <v>891.18</v>
      </c>
      <c r="J21" s="28" t="n">
        <f aca="false">ROUND(I21*1.2606,2)</f>
        <v>1123.42</v>
      </c>
    </row>
    <row r="22" customFormat="false" ht="25.15" hidden="false" customHeight="true" outlineLevel="0" collapsed="false">
      <c r="B22" s="25" t="s">
        <v>29</v>
      </c>
      <c r="C22" s="25" t="s">
        <v>30</v>
      </c>
      <c r="D22" s="25" t="s">
        <v>26</v>
      </c>
      <c r="E22" s="26" t="s">
        <v>31</v>
      </c>
      <c r="F22" s="25" t="s">
        <v>28</v>
      </c>
      <c r="G22" s="27" t="n">
        <f aca="false">3*2</f>
        <v>6</v>
      </c>
      <c r="H22" s="28" t="n">
        <v>263</v>
      </c>
      <c r="I22" s="28" t="n">
        <f aca="false">ROUND(G22*H22,2)</f>
        <v>1578</v>
      </c>
      <c r="J22" s="28" t="n">
        <f aca="false">ROUND(I22*1.2606,2)</f>
        <v>1989.23</v>
      </c>
    </row>
    <row r="23" customFormat="false" ht="25.15" hidden="false" customHeight="true" outlineLevel="0" collapsed="false">
      <c r="B23" s="29" t="s">
        <v>32</v>
      </c>
      <c r="C23" s="29"/>
      <c r="D23" s="29"/>
      <c r="E23" s="29"/>
      <c r="F23" s="29"/>
      <c r="G23" s="29"/>
      <c r="H23" s="29"/>
      <c r="I23" s="30" t="n">
        <f aca="false">SUM(I20:I22)</f>
        <v>16464.46</v>
      </c>
      <c r="J23" s="30" t="n">
        <f aca="false">SUM(J20:J22)</f>
        <v>20755.1</v>
      </c>
    </row>
    <row r="24" s="32" customFormat="true" ht="18" hidden="false" customHeight="true" outlineLevel="0" collapsed="false">
      <c r="B24" s="33"/>
      <c r="C24" s="33"/>
      <c r="D24" s="33"/>
      <c r="E24" s="33"/>
      <c r="F24" s="33"/>
      <c r="G24" s="33"/>
      <c r="H24" s="34"/>
      <c r="I24" s="34"/>
      <c r="J24" s="34"/>
      <c r="K24" s="35"/>
    </row>
    <row r="25" s="32" customFormat="true" ht="25.15" hidden="false" customHeight="true" outlineLevel="0" collapsed="false">
      <c r="B25" s="36" t="s">
        <v>33</v>
      </c>
      <c r="C25" s="36"/>
      <c r="D25" s="36"/>
      <c r="E25" s="36"/>
      <c r="F25" s="36"/>
      <c r="G25" s="36"/>
      <c r="H25" s="37" t="n">
        <f aca="false">I17+I23</f>
        <v>20633.84</v>
      </c>
      <c r="I25" s="37"/>
      <c r="J25" s="37"/>
      <c r="K25" s="5"/>
    </row>
    <row r="26" s="32" customFormat="true" ht="25.15" hidden="false" customHeight="true" outlineLevel="0" collapsed="false">
      <c r="B26" s="38" t="s">
        <v>34</v>
      </c>
      <c r="C26" s="38"/>
      <c r="D26" s="38"/>
      <c r="E26" s="38"/>
      <c r="F26" s="38"/>
      <c r="G26" s="39" t="n">
        <v>0.2606</v>
      </c>
      <c r="H26" s="40" t="n">
        <f aca="false">(J17+J23)-H25</f>
        <v>5377.18</v>
      </c>
      <c r="I26" s="40"/>
      <c r="J26" s="40"/>
      <c r="K26" s="5"/>
    </row>
    <row r="27" s="32" customFormat="true" ht="25.15" hidden="false" customHeight="true" outlineLevel="0" collapsed="false">
      <c r="B27" s="41" t="s">
        <v>35</v>
      </c>
      <c r="C27" s="41"/>
      <c r="D27" s="41"/>
      <c r="E27" s="41"/>
      <c r="F27" s="41"/>
      <c r="G27" s="41"/>
      <c r="H27" s="42" t="n">
        <f aca="false">H25+H26</f>
        <v>26011.02</v>
      </c>
      <c r="I27" s="42"/>
      <c r="J27" s="42"/>
      <c r="K27" s="5"/>
      <c r="N27" s="43"/>
    </row>
    <row r="28" s="32" customFormat="true" ht="18" hidden="false" customHeight="true" outlineLevel="0" collapsed="false">
      <c r="B28" s="2"/>
      <c r="C28" s="2"/>
      <c r="D28" s="2"/>
      <c r="E28" s="2"/>
      <c r="F28" s="2"/>
      <c r="G28" s="2"/>
      <c r="H28" s="3"/>
      <c r="I28" s="1"/>
      <c r="J28" s="4"/>
      <c r="K28" s="5"/>
    </row>
    <row r="29" customFormat="false" ht="25.15" hidden="false" customHeight="true" outlineLevel="0" collapsed="false">
      <c r="B29" s="44" t="s">
        <v>36</v>
      </c>
      <c r="C29" s="44"/>
      <c r="D29" s="44"/>
      <c r="E29" s="44"/>
      <c r="F29" s="44"/>
      <c r="G29" s="44"/>
      <c r="H29" s="44"/>
      <c r="I29" s="44"/>
      <c r="J29" s="44"/>
    </row>
    <row r="30" customFormat="false" ht="25.15" hidden="false" customHeight="true" outlineLevel="0" collapsed="false">
      <c r="B30" s="44" t="s">
        <v>37</v>
      </c>
      <c r="C30" s="44"/>
      <c r="D30" s="44"/>
      <c r="E30" s="44"/>
      <c r="F30" s="44"/>
      <c r="G30" s="44"/>
      <c r="H30" s="44"/>
      <c r="I30" s="44"/>
      <c r="J30" s="44"/>
    </row>
    <row r="31" customFormat="false" ht="25.15" hidden="false" customHeight="true" outlineLevel="0" collapsed="false">
      <c r="B31" s="45"/>
      <c r="C31" s="45"/>
      <c r="D31" s="45"/>
      <c r="E31" s="45"/>
      <c r="F31" s="45"/>
      <c r="G31" s="45"/>
      <c r="H31" s="45"/>
      <c r="I31" s="45"/>
      <c r="J31" s="45"/>
    </row>
    <row r="32" customFormat="false" ht="20.45" hidden="false" customHeight="true" outlineLevel="0" collapsed="false">
      <c r="B32" s="46" t="s">
        <v>38</v>
      </c>
      <c r="C32" s="46"/>
      <c r="D32" s="46"/>
      <c r="E32" s="46"/>
      <c r="F32" s="46"/>
      <c r="G32" s="46"/>
      <c r="H32" s="46"/>
      <c r="I32" s="46"/>
      <c r="J32" s="46"/>
    </row>
    <row r="33" s="1" customFormat="true" ht="22.15" hidden="false" customHeight="true" outlineLevel="0" collapsed="false">
      <c r="B33" s="5"/>
    </row>
    <row r="34" customFormat="false" ht="22.15" hidden="false" customHeight="true" outlineLevel="0" collapsed="false">
      <c r="B34" s="47"/>
      <c r="C34" s="47"/>
      <c r="D34" s="47"/>
      <c r="E34" s="47"/>
      <c r="F34" s="47"/>
      <c r="G34" s="47"/>
    </row>
    <row r="35" customFormat="false" ht="12" hidden="false" customHeight="true" outlineLevel="0" collapsed="false">
      <c r="B35" s="48"/>
      <c r="C35" s="48"/>
      <c r="D35" s="48"/>
      <c r="E35" s="48"/>
      <c r="F35" s="48"/>
      <c r="G35" s="48"/>
      <c r="H35" s="48"/>
      <c r="I35" s="48"/>
      <c r="J35" s="48"/>
    </row>
    <row r="36" customFormat="false" ht="12" hidden="false" customHeight="true" outlineLevel="0" collapsed="false">
      <c r="B36" s="47"/>
      <c r="C36" s="47"/>
      <c r="D36" s="47"/>
      <c r="E36" s="47"/>
      <c r="F36" s="47"/>
      <c r="G36" s="47"/>
    </row>
    <row r="37" s="5" customFormat="true" ht="12" hidden="false" customHeight="true" outlineLevel="0" collapsed="false">
      <c r="B37" s="47"/>
      <c r="C37" s="47"/>
      <c r="D37" s="47"/>
      <c r="E37" s="47"/>
      <c r="F37" s="47"/>
      <c r="G37" s="47"/>
      <c r="H37" s="3"/>
      <c r="I37" s="1"/>
      <c r="J37" s="4"/>
    </row>
    <row r="38" s="5" customFormat="true" ht="12" hidden="false" customHeight="true" outlineLevel="0" collapsed="false">
      <c r="B38" s="47"/>
      <c r="C38" s="47"/>
      <c r="D38" s="47"/>
      <c r="E38" s="47"/>
      <c r="F38" s="47"/>
      <c r="G38" s="47"/>
      <c r="H38" s="3"/>
      <c r="I38" s="1"/>
      <c r="J38" s="4"/>
    </row>
    <row r="39" s="5" customFormat="true" ht="12" hidden="false" customHeight="true" outlineLevel="0" collapsed="false">
      <c r="B39" s="47"/>
      <c r="C39" s="47"/>
      <c r="D39" s="47"/>
      <c r="E39" s="49"/>
      <c r="F39" s="47"/>
      <c r="G39" s="47"/>
      <c r="H39" s="3"/>
      <c r="I39" s="1"/>
      <c r="J39" s="4"/>
    </row>
    <row r="40" s="5" customFormat="true" ht="12" hidden="false" customHeight="true" outlineLevel="0" collapsed="false">
      <c r="B40" s="47"/>
      <c r="C40" s="47"/>
      <c r="D40" s="47"/>
      <c r="E40" s="50"/>
      <c r="F40" s="47"/>
      <c r="G40" s="47"/>
      <c r="H40" s="3"/>
      <c r="I40" s="1"/>
      <c r="J40" s="4"/>
    </row>
    <row r="41" s="5" customFormat="true" ht="12" hidden="false" customHeight="true" outlineLevel="0" collapsed="false">
      <c r="B41" s="51"/>
      <c r="C41" s="52"/>
      <c r="D41" s="53"/>
      <c r="E41" s="51"/>
      <c r="F41" s="54"/>
      <c r="G41" s="54"/>
      <c r="H41" s="54"/>
      <c r="I41" s="54"/>
      <c r="J41" s="54"/>
    </row>
    <row r="42" s="5" customFormat="true" ht="22.15" hidden="false" customHeight="true" outlineLevel="0" collapsed="false">
      <c r="B42" s="55"/>
      <c r="C42" s="56"/>
      <c r="D42" s="56"/>
      <c r="E42" s="56"/>
      <c r="F42" s="57"/>
      <c r="G42" s="57"/>
      <c r="H42" s="57"/>
      <c r="I42" s="57"/>
      <c r="J42" s="57"/>
    </row>
    <row r="43" s="5" customFormat="true" ht="22.15" hidden="false" customHeight="true" outlineLevel="0" collapsed="false">
      <c r="B43" s="55"/>
      <c r="C43" s="56"/>
      <c r="D43" s="56"/>
      <c r="E43" s="56"/>
      <c r="F43" s="58"/>
      <c r="G43" s="58"/>
      <c r="H43" s="58"/>
      <c r="I43" s="58"/>
      <c r="J43" s="58"/>
    </row>
    <row r="44" s="5" customFormat="true" ht="22.15" hidden="false" customHeight="true" outlineLevel="0" collapsed="false">
      <c r="B44" s="55"/>
      <c r="C44" s="56"/>
      <c r="D44" s="56"/>
      <c r="E44" s="56"/>
      <c r="F44" s="58"/>
      <c r="G44" s="58"/>
      <c r="H44" s="58"/>
      <c r="I44" s="58"/>
      <c r="J44" s="58"/>
    </row>
    <row r="45" s="5" customFormat="true" ht="22.15" hidden="false" customHeight="true" outlineLevel="0" collapsed="false">
      <c r="B45" s="59"/>
      <c r="C45" s="60"/>
      <c r="D45" s="61"/>
      <c r="E45" s="61"/>
      <c r="F45" s="62"/>
      <c r="G45" s="62"/>
      <c r="H45" s="62"/>
      <c r="I45" s="62"/>
      <c r="J45" s="62"/>
    </row>
    <row r="46" s="5" customFormat="true" ht="22.15" hidden="false" customHeight="true" outlineLevel="0" collapsed="false">
      <c r="B46" s="59"/>
      <c r="C46" s="63"/>
      <c r="D46" s="63"/>
      <c r="E46" s="63"/>
      <c r="F46" s="59"/>
      <c r="G46" s="59"/>
      <c r="H46" s="59"/>
      <c r="I46" s="59"/>
      <c r="J46" s="64"/>
    </row>
    <row r="47" s="5" customFormat="true" ht="21.75" hidden="false" customHeight="true" outlineLevel="0" collapsed="false">
      <c r="B47" s="2"/>
      <c r="C47" s="2"/>
      <c r="D47" s="2"/>
      <c r="E47" s="2"/>
      <c r="F47" s="2"/>
      <c r="G47" s="47"/>
      <c r="H47" s="3"/>
      <c r="I47" s="1"/>
      <c r="J47" s="4"/>
    </row>
    <row r="48" s="5" customFormat="true" ht="22.15" hidden="false" customHeight="true" outlineLevel="0" collapsed="false">
      <c r="B48" s="51"/>
      <c r="C48" s="52"/>
      <c r="D48" s="53"/>
      <c r="E48" s="51"/>
      <c r="F48" s="54"/>
      <c r="G48" s="54"/>
      <c r="H48" s="54"/>
      <c r="I48" s="54"/>
      <c r="J48" s="54"/>
    </row>
    <row r="49" s="5" customFormat="true" ht="22.15" hidden="false" customHeight="true" outlineLevel="0" collapsed="false">
      <c r="B49" s="55"/>
      <c r="C49" s="56"/>
      <c r="D49" s="56"/>
      <c r="E49" s="56"/>
      <c r="F49" s="57"/>
      <c r="G49" s="57"/>
      <c r="H49" s="57"/>
      <c r="I49" s="57"/>
      <c r="J49" s="57"/>
    </row>
    <row r="50" s="5" customFormat="true" ht="22.15" hidden="false" customHeight="true" outlineLevel="0" collapsed="false">
      <c r="B50" s="59"/>
      <c r="C50" s="60"/>
      <c r="D50" s="65"/>
      <c r="E50" s="61"/>
      <c r="F50" s="62"/>
      <c r="G50" s="62"/>
      <c r="H50" s="62"/>
      <c r="I50" s="62"/>
      <c r="J50" s="62"/>
    </row>
    <row r="51" s="5" customFormat="true" ht="22.15" hidden="false" customHeight="true" outlineLevel="0" collapsed="false">
      <c r="B51" s="59"/>
      <c r="C51" s="63"/>
      <c r="D51" s="63"/>
      <c r="E51" s="63"/>
      <c r="F51" s="59"/>
      <c r="G51" s="59"/>
      <c r="H51" s="59"/>
      <c r="I51" s="59"/>
      <c r="J51" s="64"/>
    </row>
    <row r="52" s="5" customFormat="true" ht="21.75" hidden="false" customHeight="true" outlineLevel="0" collapsed="false">
      <c r="B52" s="2"/>
      <c r="C52" s="2"/>
      <c r="D52" s="2"/>
      <c r="E52" s="2"/>
      <c r="F52" s="2"/>
      <c r="G52" s="47"/>
      <c r="H52" s="3"/>
      <c r="I52" s="1"/>
      <c r="J52" s="4"/>
    </row>
    <row r="53" customFormat="false" ht="22.15" hidden="false" customHeight="true" outlineLevel="0" collapsed="false">
      <c r="G53" s="47"/>
    </row>
    <row r="54" customFormat="false" ht="22.15" hidden="false" customHeight="true" outlineLevel="0" collapsed="false">
      <c r="G54" s="47"/>
    </row>
    <row r="55" customFormat="false" ht="22.15" hidden="false" customHeight="true" outlineLevel="0" collapsed="false">
      <c r="B55" s="5"/>
      <c r="C55" s="66"/>
      <c r="D55" s="66"/>
      <c r="E55" s="66"/>
      <c r="F55" s="66"/>
      <c r="G55" s="66"/>
      <c r="H55" s="66"/>
      <c r="I55" s="66"/>
      <c r="J55" s="67"/>
    </row>
    <row r="56" customFormat="false" ht="22.15" hidden="false" customHeight="true" outlineLevel="0" collapsed="false">
      <c r="B56" s="5"/>
      <c r="C56" s="66"/>
      <c r="D56" s="66"/>
      <c r="E56" s="66"/>
      <c r="F56" s="66"/>
      <c r="G56" s="66"/>
      <c r="H56" s="66"/>
      <c r="I56" s="66"/>
      <c r="J56" s="67"/>
      <c r="K56" s="66"/>
    </row>
    <row r="57" customFormat="false" ht="22.15" hidden="false" customHeight="true" outlineLevel="0" collapsed="false">
      <c r="B57" s="5"/>
      <c r="C57" s="66"/>
      <c r="D57" s="66"/>
      <c r="E57" s="66"/>
      <c r="F57" s="66"/>
      <c r="G57" s="66"/>
      <c r="H57" s="66"/>
      <c r="I57" s="66"/>
      <c r="J57" s="67"/>
      <c r="K57" s="66"/>
    </row>
    <row r="58" customFormat="false" ht="22.15" hidden="false" customHeight="true" outlineLevel="0" collapsed="false">
      <c r="B58" s="5"/>
      <c r="C58" s="66"/>
      <c r="D58" s="66"/>
      <c r="E58" s="66"/>
      <c r="F58" s="66"/>
      <c r="G58" s="66"/>
      <c r="H58" s="66"/>
      <c r="I58" s="66"/>
      <c r="J58" s="67"/>
      <c r="K58" s="66"/>
    </row>
    <row r="59" customFormat="false" ht="22.15" hidden="false" customHeight="true" outlineLevel="0" collapsed="false">
      <c r="B59" s="5"/>
      <c r="C59" s="66"/>
      <c r="D59" s="66"/>
      <c r="E59" s="66"/>
      <c r="F59" s="66"/>
      <c r="G59" s="66"/>
      <c r="H59" s="66"/>
      <c r="I59" s="66"/>
      <c r="J59" s="67"/>
      <c r="K59" s="66"/>
    </row>
    <row r="60" customFormat="false" ht="22.15" hidden="false" customHeight="true" outlineLevel="0" collapsed="false">
      <c r="B60" s="5"/>
      <c r="C60" s="66"/>
      <c r="D60" s="66"/>
      <c r="E60" s="66"/>
      <c r="F60" s="66"/>
      <c r="G60" s="66"/>
      <c r="H60" s="66"/>
      <c r="I60" s="66"/>
      <c r="J60" s="67"/>
      <c r="K60" s="66"/>
    </row>
    <row r="61" customFormat="false" ht="22.15" hidden="false" customHeight="true" outlineLevel="0" collapsed="false">
      <c r="B61" s="5"/>
      <c r="C61" s="66"/>
      <c r="D61" s="66"/>
      <c r="E61" s="66"/>
      <c r="F61" s="66"/>
      <c r="G61" s="66"/>
      <c r="H61" s="66"/>
      <c r="I61" s="66"/>
      <c r="J61" s="67"/>
      <c r="K61" s="66"/>
    </row>
    <row r="62" customFormat="false" ht="105" hidden="false" customHeight="true" outlineLevel="0" collapsed="false">
      <c r="B62" s="5"/>
      <c r="C62" s="66"/>
      <c r="D62" s="66"/>
      <c r="E62" s="66"/>
      <c r="F62" s="66"/>
      <c r="G62" s="66"/>
      <c r="H62" s="66"/>
      <c r="I62" s="66"/>
      <c r="J62" s="67"/>
      <c r="K62" s="66"/>
    </row>
    <row r="63" customFormat="false" ht="22.15" hidden="false" customHeight="true" outlineLevel="0" collapsed="false">
      <c r="B63" s="5"/>
      <c r="C63" s="66"/>
      <c r="D63" s="66"/>
      <c r="E63" s="66"/>
      <c r="F63" s="66"/>
      <c r="G63" s="66"/>
      <c r="H63" s="66"/>
      <c r="I63" s="66"/>
      <c r="J63" s="67"/>
      <c r="K63" s="66"/>
    </row>
    <row r="64" customFormat="false" ht="22.15" hidden="false" customHeight="true" outlineLevel="0" collapsed="false">
      <c r="B64" s="5"/>
      <c r="C64" s="66"/>
      <c r="D64" s="66"/>
      <c r="E64" s="66"/>
      <c r="F64" s="66"/>
      <c r="G64" s="66"/>
      <c r="H64" s="66"/>
      <c r="I64" s="66"/>
      <c r="J64" s="67"/>
      <c r="K64" s="66"/>
    </row>
    <row r="65" customFormat="false" ht="102.6" hidden="false" customHeight="true" outlineLevel="0" collapsed="false">
      <c r="B65" s="5"/>
      <c r="C65" s="66"/>
      <c r="D65" s="66"/>
      <c r="E65" s="66"/>
      <c r="F65" s="66"/>
      <c r="G65" s="66"/>
      <c r="H65" s="66"/>
      <c r="I65" s="66"/>
      <c r="J65" s="67"/>
      <c r="K65" s="66"/>
    </row>
    <row r="66" customFormat="false" ht="22.15" hidden="false" customHeight="true" outlineLevel="0" collapsed="false">
      <c r="B66" s="5"/>
      <c r="C66" s="66"/>
      <c r="D66" s="66"/>
      <c r="E66" s="66"/>
      <c r="F66" s="66"/>
      <c r="G66" s="66"/>
      <c r="H66" s="66"/>
      <c r="I66" s="66"/>
      <c r="J66" s="67"/>
      <c r="K66" s="66"/>
    </row>
    <row r="67" customFormat="false" ht="22.15" hidden="false" customHeight="true" outlineLevel="0" collapsed="false">
      <c r="B67" s="5"/>
      <c r="C67" s="66"/>
      <c r="D67" s="66"/>
      <c r="E67" s="66"/>
      <c r="F67" s="66"/>
      <c r="G67" s="66"/>
      <c r="H67" s="66"/>
      <c r="I67" s="66"/>
      <c r="J67" s="67"/>
      <c r="K67" s="66"/>
    </row>
    <row r="68" customFormat="false" ht="22.15" hidden="false" customHeight="true" outlineLevel="0" collapsed="false">
      <c r="B68" s="5"/>
      <c r="C68" s="66"/>
      <c r="D68" s="66"/>
      <c r="E68" s="66"/>
      <c r="F68" s="66"/>
      <c r="G68" s="66"/>
      <c r="H68" s="66"/>
      <c r="I68" s="66"/>
      <c r="J68" s="67"/>
      <c r="K68" s="66"/>
    </row>
    <row r="69" customFormat="false" ht="22.15" hidden="false" customHeight="true" outlineLevel="0" collapsed="false">
      <c r="K69" s="66"/>
    </row>
  </sheetData>
  <mergeCells count="26">
    <mergeCell ref="B7:J7"/>
    <mergeCell ref="B9:F9"/>
    <mergeCell ref="G9:J12"/>
    <mergeCell ref="B10:F10"/>
    <mergeCell ref="B11:F11"/>
    <mergeCell ref="B12:F12"/>
    <mergeCell ref="B15:J15"/>
    <mergeCell ref="B17:H17"/>
    <mergeCell ref="B19:J19"/>
    <mergeCell ref="B23:H23"/>
    <mergeCell ref="B25:G25"/>
    <mergeCell ref="H25:J25"/>
    <mergeCell ref="B26:F26"/>
    <mergeCell ref="H26:J26"/>
    <mergeCell ref="B27:G27"/>
    <mergeCell ref="H27:J27"/>
    <mergeCell ref="B29:J29"/>
    <mergeCell ref="B30:J30"/>
    <mergeCell ref="B32:J32"/>
    <mergeCell ref="B35:J35"/>
    <mergeCell ref="F41:J41"/>
    <mergeCell ref="F42:J42"/>
    <mergeCell ref="F45:J45"/>
    <mergeCell ref="F48:J48"/>
    <mergeCell ref="F49:J49"/>
    <mergeCell ref="F50:J50"/>
  </mergeCells>
  <printOptions headings="false" gridLines="false" gridLinesSet="true" horizontalCentered="true" verticalCentered="false"/>
  <pageMargins left="0.236111111111111" right="0.236111111111111" top="0.590277777777778" bottom="0" header="0.511805555555555" footer="0.196527777777778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&amp;CPágina &amp;P de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Q33"/>
  <sheetViews>
    <sheetView showFormulas="false" showGridLines="true" showRowColHeaders="true" showZeros="true" rightToLeft="false" tabSelected="false" showOutlineSymbols="true" defaultGridColor="true" view="normal" topLeftCell="A1" colorId="64" zoomScale="85" zoomScaleNormal="85" zoomScalePageLayoutView="85" workbookViewId="0">
      <selection pane="topLeft" activeCell="A8" activeCellId="0" sqref="A8"/>
    </sheetView>
  </sheetViews>
  <sheetFormatPr defaultColWidth="11.72265625" defaultRowHeight="15" zeroHeight="false" outlineLevelRow="0" outlineLevelCol="0"/>
  <cols>
    <col collapsed="false" customWidth="true" hidden="false" outlineLevel="0" max="1" min="1" style="68" width="68.71"/>
    <col collapsed="false" customWidth="true" hidden="false" outlineLevel="0" max="2" min="2" style="69" width="19.14"/>
    <col collapsed="false" customWidth="true" hidden="false" outlineLevel="0" max="3" min="3" style="68" width="13.14"/>
    <col collapsed="false" customWidth="true" hidden="false" outlineLevel="0" max="4" min="4" style="68" width="19.29"/>
    <col collapsed="false" customWidth="false" hidden="false" outlineLevel="0" max="995" min="5" style="68" width="11.71"/>
    <col collapsed="false" customWidth="true" hidden="false" outlineLevel="0" max="1024" min="996" style="70" width="10.29"/>
  </cols>
  <sheetData>
    <row r="1" customFormat="false" ht="15" hidden="false" customHeight="false" outlineLevel="0" collapsed="false">
      <c r="A1" s="71"/>
      <c r="B1" s="71"/>
      <c r="C1" s="71"/>
      <c r="D1" s="71"/>
      <c r="E1" s="71"/>
    </row>
    <row r="7" customFormat="false" ht="15" hidden="false" customHeight="false" outlineLevel="0" collapsed="false">
      <c r="A7" s="72"/>
      <c r="B7" s="72"/>
      <c r="C7" s="72"/>
      <c r="D7" s="72"/>
      <c r="E7" s="72"/>
    </row>
    <row r="8" customFormat="false" ht="28.15" hidden="false" customHeight="true" outlineLevel="0" collapsed="false">
      <c r="A8" s="73" t="s">
        <v>39</v>
      </c>
      <c r="B8" s="73"/>
      <c r="C8" s="73"/>
      <c r="D8" s="73"/>
      <c r="E8" s="73"/>
    </row>
    <row r="10" s="8" customFormat="true" ht="45" hidden="false" customHeight="true" outlineLevel="0" collapsed="false">
      <c r="A10" s="74" t="s">
        <v>1</v>
      </c>
      <c r="B10" s="74"/>
      <c r="C10" s="74"/>
      <c r="D10" s="74"/>
      <c r="E10" s="74"/>
    </row>
    <row r="11" s="8" customFormat="true" ht="22.15" hidden="false" customHeight="true" outlineLevel="0" collapsed="false">
      <c r="A11" s="12" t="s">
        <v>3</v>
      </c>
      <c r="B11" s="12"/>
      <c r="C11" s="12"/>
      <c r="D11" s="12"/>
      <c r="E11" s="12"/>
    </row>
    <row r="12" s="8" customFormat="true" ht="22.15" hidden="false" customHeight="true" outlineLevel="0" collapsed="false">
      <c r="A12" s="12" t="s">
        <v>4</v>
      </c>
      <c r="B12" s="12"/>
      <c r="C12" s="12"/>
      <c r="D12" s="12"/>
      <c r="E12" s="12"/>
    </row>
    <row r="13" s="8" customFormat="true" ht="22.15" hidden="false" customHeight="true" outlineLevel="0" collapsed="false">
      <c r="A13" s="14" t="s">
        <v>5</v>
      </c>
      <c r="B13" s="14"/>
      <c r="C13" s="14"/>
      <c r="D13" s="14"/>
      <c r="E13" s="14"/>
    </row>
    <row r="15" customFormat="false" ht="25.15" hidden="false" customHeight="true" outlineLevel="0" collapsed="false">
      <c r="A15" s="75" t="s">
        <v>40</v>
      </c>
      <c r="B15" s="76" t="s">
        <v>41</v>
      </c>
      <c r="C15" s="75" t="s">
        <v>42</v>
      </c>
      <c r="D15" s="75" t="s">
        <v>43</v>
      </c>
      <c r="E15" s="75"/>
    </row>
    <row r="16" customFormat="false" ht="25.15" hidden="false" customHeight="true" outlineLevel="0" collapsed="false">
      <c r="A16" s="75"/>
      <c r="B16" s="76"/>
      <c r="C16" s="75"/>
      <c r="D16" s="77" t="s">
        <v>44</v>
      </c>
      <c r="E16" s="77" t="s">
        <v>42</v>
      </c>
    </row>
    <row r="17" customFormat="false" ht="30" hidden="false" customHeight="true" outlineLevel="0" collapsed="false">
      <c r="A17" s="78" t="str">
        <f aca="false">'Orçamento - Centro Med'!B15</f>
        <v>1. REMOÇÃO DAS CAIXAS D’ÁGUA INSTALADAS NO LOCAL</v>
      </c>
      <c r="B17" s="79" t="n">
        <f aca="false">'Orçamento - Centro Med'!J17</f>
        <v>5255.92</v>
      </c>
      <c r="C17" s="80" t="n">
        <f aca="false">ROUND((B17/$B$19)*100,2)</f>
        <v>20.21</v>
      </c>
      <c r="D17" s="81" t="n">
        <f aca="false">ROUND((E17/100)*$B17,2)</f>
        <v>5255.92</v>
      </c>
      <c r="E17" s="82" t="n">
        <v>100</v>
      </c>
      <c r="G17" s="83"/>
    </row>
    <row r="18" customFormat="false" ht="30" hidden="false" customHeight="true" outlineLevel="0" collapsed="false">
      <c r="A18" s="78" t="str">
        <f aca="false">'Orçamento - Centro Med'!B19</f>
        <v>2. INSTALAÇÃO DAS NOVAS CAIXAS D'ÁGUA - 10.000 Litros (10 m³)</v>
      </c>
      <c r="B18" s="79" t="n">
        <f aca="false">'Orçamento - Centro Med'!J23</f>
        <v>20755.1</v>
      </c>
      <c r="C18" s="80" t="n">
        <f aca="false">ROUND((B18/$B$19)*100,2)</f>
        <v>79.79</v>
      </c>
      <c r="D18" s="81" t="n">
        <f aca="false">B18</f>
        <v>20755.1</v>
      </c>
      <c r="E18" s="82" t="n">
        <v>100</v>
      </c>
      <c r="G18" s="83"/>
    </row>
    <row r="19" s="68" customFormat="true" ht="30" hidden="false" customHeight="true" outlineLevel="0" collapsed="false">
      <c r="A19" s="84" t="s">
        <v>45</v>
      </c>
      <c r="B19" s="85" t="n">
        <f aca="false">SUM(B17:B18)</f>
        <v>26011.02</v>
      </c>
      <c r="C19" s="86" t="n">
        <f aca="false">((SUM(C17:C18))/100)</f>
        <v>1</v>
      </c>
      <c r="D19" s="85" t="n">
        <f aca="false">SUM(D17:D18)</f>
        <v>26011.02</v>
      </c>
      <c r="E19" s="87" t="n">
        <f aca="false">ROUND(SUM(D17:D18)/B19,4)</f>
        <v>1</v>
      </c>
    </row>
    <row r="20" s="88" customFormat="true" ht="9.75" hidden="false" customHeight="true" outlineLevel="0" collapsed="false">
      <c r="A20" s="8"/>
      <c r="B20" s="8"/>
      <c r="C20" s="8"/>
      <c r="D20" s="8"/>
      <c r="E20" s="8"/>
    </row>
    <row r="21" s="88" customFormat="true" ht="9.75" hidden="false" customHeight="true" outlineLevel="0" collapsed="false">
      <c r="A21" s="8"/>
      <c r="B21" s="8"/>
      <c r="C21" s="8"/>
      <c r="D21" s="8"/>
      <c r="E21" s="8"/>
    </row>
    <row r="22" s="68" customFormat="true" ht="30" hidden="false" customHeight="true" outlineLevel="0" collapsed="false">
      <c r="A22" s="89" t="s">
        <v>46</v>
      </c>
      <c r="B22" s="89"/>
      <c r="C22" s="89"/>
      <c r="D22" s="90" t="s">
        <v>43</v>
      </c>
      <c r="E22" s="90"/>
    </row>
    <row r="23" s="68" customFormat="true" ht="30" hidden="false" customHeight="true" outlineLevel="0" collapsed="false">
      <c r="A23" s="89"/>
      <c r="B23" s="89"/>
      <c r="C23" s="89"/>
      <c r="D23" s="91" t="n">
        <f aca="false">D19</f>
        <v>26011.02</v>
      </c>
      <c r="E23" s="92" t="n">
        <f aca="false">E19</f>
        <v>1</v>
      </c>
    </row>
    <row r="24" s="68" customFormat="true" ht="12.75" hidden="false" customHeight="false" outlineLevel="0" collapsed="false">
      <c r="B24" s="69"/>
    </row>
    <row r="26" s="1" customFormat="true" ht="22.15" hidden="false" customHeight="true" outlineLevel="0" collapsed="false">
      <c r="A26" s="93" t="s">
        <v>47</v>
      </c>
      <c r="B26" s="93"/>
      <c r="C26" s="93"/>
      <c r="D26" s="93"/>
      <c r="E26" s="93"/>
      <c r="F26" s="94"/>
      <c r="G26" s="94"/>
      <c r="H26" s="66"/>
      <c r="I26" s="66"/>
      <c r="J26" s="66"/>
      <c r="K26" s="66"/>
      <c r="L26" s="66"/>
      <c r="M26" s="66"/>
      <c r="N26" s="66"/>
      <c r="O26" s="66"/>
      <c r="P26" s="66"/>
      <c r="Q26" s="66"/>
    </row>
    <row r="27" s="1" customFormat="true" ht="22.15" hidden="false" customHeight="true" outlineLevel="0" collapsed="false">
      <c r="A27" s="95"/>
      <c r="B27" s="95"/>
      <c r="C27" s="95"/>
      <c r="D27" s="95"/>
      <c r="E27" s="95"/>
      <c r="F27" s="96"/>
      <c r="G27" s="96"/>
      <c r="H27" s="66"/>
      <c r="I27" s="66"/>
      <c r="J27" s="66"/>
      <c r="K27" s="66"/>
      <c r="L27" s="66"/>
      <c r="M27" s="66"/>
      <c r="N27" s="66"/>
      <c r="O27" s="66"/>
      <c r="P27" s="66"/>
      <c r="Q27" s="66"/>
    </row>
    <row r="28" s="1" customFormat="true" ht="57.6" hidden="false" customHeight="true" outlineLevel="0" collapsed="false">
      <c r="A28" s="95"/>
      <c r="B28" s="95"/>
      <c r="C28" s="95"/>
      <c r="D28" s="95"/>
      <c r="E28" s="95"/>
      <c r="F28" s="96"/>
      <c r="G28" s="96"/>
      <c r="H28" s="66"/>
      <c r="I28" s="66"/>
      <c r="J28" s="66"/>
      <c r="K28" s="66"/>
      <c r="L28" s="66"/>
      <c r="M28" s="66"/>
      <c r="N28" s="66"/>
      <c r="O28" s="66"/>
      <c r="P28" s="66"/>
      <c r="Q28" s="66"/>
    </row>
    <row r="29" s="1" customFormat="true" ht="22.15" hidden="false" customHeight="true" outlineLevel="0" collapsed="false">
      <c r="A29" s="49"/>
      <c r="B29" s="49"/>
      <c r="C29" s="49"/>
      <c r="D29" s="49"/>
      <c r="E29" s="49"/>
      <c r="F29" s="96"/>
      <c r="G29" s="96"/>
      <c r="H29" s="66"/>
      <c r="I29" s="66"/>
      <c r="J29" s="66"/>
      <c r="K29" s="66"/>
      <c r="L29" s="66"/>
      <c r="M29" s="66"/>
      <c r="N29" s="66"/>
      <c r="O29" s="66"/>
      <c r="P29" s="66"/>
      <c r="Q29" s="66"/>
    </row>
    <row r="30" s="1" customFormat="true" ht="22.15" hidden="false" customHeight="true" outlineLevel="0" collapsed="false">
      <c r="A30" s="49"/>
      <c r="B30" s="49"/>
      <c r="C30" s="49"/>
      <c r="D30" s="49"/>
      <c r="E30" s="49"/>
      <c r="F30" s="96"/>
      <c r="G30" s="96"/>
      <c r="H30" s="66"/>
      <c r="I30" s="66"/>
      <c r="J30" s="66"/>
      <c r="K30" s="66"/>
      <c r="L30" s="66"/>
      <c r="M30" s="66"/>
      <c r="N30" s="66"/>
      <c r="O30" s="66"/>
      <c r="P30" s="66"/>
      <c r="Q30" s="66"/>
    </row>
    <row r="31" s="1" customFormat="true" ht="22.15" hidden="false" customHeight="true" outlineLevel="0" collapsed="false">
      <c r="A31" s="49"/>
      <c r="B31" s="49"/>
      <c r="C31" s="49"/>
      <c r="D31" s="49"/>
      <c r="E31" s="49"/>
      <c r="F31" s="96"/>
      <c r="G31" s="96"/>
      <c r="H31" s="66"/>
      <c r="I31" s="66"/>
      <c r="J31" s="66"/>
      <c r="K31" s="66"/>
      <c r="L31" s="66"/>
      <c r="M31" s="66"/>
      <c r="N31" s="66"/>
      <c r="O31" s="66"/>
      <c r="P31" s="66"/>
      <c r="Q31" s="66"/>
    </row>
    <row r="33" s="68" customFormat="true" ht="12.75" hidden="false" customHeight="false" outlineLevel="0" collapsed="false">
      <c r="A33" s="97"/>
      <c r="B33" s="97"/>
      <c r="C33" s="98"/>
    </row>
  </sheetData>
  <mergeCells count="16">
    <mergeCell ref="A1:E1"/>
    <mergeCell ref="A7:E7"/>
    <mergeCell ref="A8:E8"/>
    <mergeCell ref="A10:E10"/>
    <mergeCell ref="A11:E11"/>
    <mergeCell ref="A12:E12"/>
    <mergeCell ref="A13:E13"/>
    <mergeCell ref="A15:A16"/>
    <mergeCell ref="B15:B16"/>
    <mergeCell ref="C15:C16"/>
    <mergeCell ref="D15:E15"/>
    <mergeCell ref="A22:C23"/>
    <mergeCell ref="D22:E22"/>
    <mergeCell ref="A26:E26"/>
    <mergeCell ref="A27:E27"/>
    <mergeCell ref="A28:E28"/>
  </mergeCells>
  <printOptions headings="false" gridLines="false" gridLinesSet="true" horizontalCentered="true" verticalCentered="true"/>
  <pageMargins left="0.236111111111111" right="0.236111111111111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3:AMJ40"/>
  <sheetViews>
    <sheetView showFormulas="false" showGridLines="false" showRowColHeaders="true" showZeros="true" rightToLeft="false" tabSelected="false" showOutlineSymbols="true" defaultGridColor="true" view="normal" topLeftCell="A7" colorId="64" zoomScale="85" zoomScaleNormal="85" zoomScalePageLayoutView="85" workbookViewId="0">
      <selection pane="topLeft" activeCell="A10" activeCellId="0" sqref="A10"/>
    </sheetView>
  </sheetViews>
  <sheetFormatPr defaultColWidth="8.72265625" defaultRowHeight="15.75" zeroHeight="false" outlineLevelRow="0" outlineLevelCol="0"/>
  <cols>
    <col collapsed="false" customWidth="true" hidden="false" outlineLevel="0" max="1" min="1" style="50" width="18.71"/>
    <col collapsed="false" customWidth="true" hidden="false" outlineLevel="0" max="2" min="2" style="50" width="22.28"/>
    <col collapsed="false" customWidth="true" hidden="false" outlineLevel="0" max="3" min="3" style="50" width="70.14"/>
    <col collapsed="false" customWidth="true" hidden="false" outlineLevel="0" max="4" min="4" style="50" width="15"/>
    <col collapsed="false" customWidth="true" hidden="false" outlineLevel="0" max="5" min="5" style="50" width="16.42"/>
    <col collapsed="false" customWidth="true" hidden="false" outlineLevel="0" max="6" min="6" style="50" width="24.15"/>
    <col collapsed="false" customWidth="true" hidden="false" outlineLevel="0" max="7" min="7" style="99" width="22.28"/>
    <col collapsed="false" customWidth="true" hidden="false" outlineLevel="0" max="8" min="8" style="50" width="10.42"/>
    <col collapsed="false" customWidth="false" hidden="false" outlineLevel="0" max="1024" min="9" style="50" width="8.71"/>
  </cols>
  <sheetData>
    <row r="3" customFormat="false" ht="62.25" hidden="false" customHeight="true" outlineLevel="0" collapsed="false"/>
    <row r="4" s="1" customFormat="true" ht="15" hidden="false" customHeight="false" outlineLevel="0" collapsed="false">
      <c r="A4" s="7"/>
      <c r="B4" s="7"/>
      <c r="C4" s="7"/>
      <c r="D4" s="7"/>
      <c r="E4" s="7"/>
      <c r="F4" s="7"/>
      <c r="G4" s="100"/>
    </row>
    <row r="5" s="1" customFormat="true" ht="28.5" hidden="false" customHeight="true" outlineLevel="0" collapsed="false">
      <c r="A5" s="101" t="s">
        <v>1</v>
      </c>
      <c r="B5" s="102"/>
      <c r="C5" s="102"/>
      <c r="D5" s="11" t="s">
        <v>48</v>
      </c>
      <c r="E5" s="11"/>
      <c r="F5" s="11"/>
      <c r="G5" s="11"/>
    </row>
    <row r="6" s="1" customFormat="true" ht="21.75" hidden="false" customHeight="true" outlineLevel="0" collapsed="false">
      <c r="A6" s="103" t="s">
        <v>3</v>
      </c>
      <c r="B6" s="104"/>
      <c r="C6" s="104"/>
      <c r="D6" s="11"/>
      <c r="E6" s="11"/>
      <c r="F6" s="11"/>
      <c r="G6" s="11"/>
    </row>
    <row r="7" s="1" customFormat="true" ht="20.25" hidden="false" customHeight="true" outlineLevel="0" collapsed="false">
      <c r="A7" s="103" t="s">
        <v>4</v>
      </c>
      <c r="B7" s="104"/>
      <c r="C7" s="104"/>
      <c r="D7" s="11"/>
      <c r="E7" s="11"/>
      <c r="F7" s="11"/>
      <c r="G7" s="11"/>
    </row>
    <row r="8" s="1" customFormat="true" ht="24" hidden="false" customHeight="true" outlineLevel="0" collapsed="false">
      <c r="A8" s="105" t="s">
        <v>5</v>
      </c>
      <c r="B8" s="106"/>
      <c r="C8" s="107"/>
      <c r="D8" s="11"/>
      <c r="E8" s="11"/>
      <c r="F8" s="11"/>
      <c r="G8" s="11"/>
    </row>
    <row r="9" s="1" customFormat="true" ht="15.75" hidden="false" customHeight="false" outlineLevel="0" collapsed="false">
      <c r="A9" s="108"/>
      <c r="B9" s="108"/>
      <c r="C9" s="5"/>
      <c r="D9" s="5"/>
      <c r="E9" s="5"/>
      <c r="F9" s="5"/>
      <c r="G9" s="109"/>
    </row>
    <row r="10" customFormat="false" ht="21" hidden="false" customHeight="false" outlineLevel="0" collapsed="false">
      <c r="A10" s="110" t="s">
        <v>49</v>
      </c>
      <c r="B10" s="110"/>
      <c r="C10" s="110"/>
      <c r="D10" s="110"/>
      <c r="E10" s="110"/>
      <c r="F10" s="110"/>
      <c r="G10" s="110"/>
    </row>
    <row r="12" s="113" customFormat="true" ht="18" hidden="false" customHeight="true" outlineLevel="0" collapsed="false">
      <c r="A12" s="111" t="s">
        <v>50</v>
      </c>
      <c r="B12" s="111"/>
      <c r="C12" s="111" t="s">
        <v>51</v>
      </c>
      <c r="D12" s="111" t="s">
        <v>10</v>
      </c>
      <c r="E12" s="111" t="s">
        <v>8</v>
      </c>
      <c r="F12" s="111"/>
      <c r="G12" s="112" t="s">
        <v>52</v>
      </c>
      <c r="ALB12" s="114"/>
      <c r="ALC12" s="114"/>
      <c r="ALD12" s="114"/>
      <c r="ALE12" s="114"/>
      <c r="ALF12" s="114"/>
      <c r="ALG12" s="114"/>
      <c r="ALH12" s="114"/>
      <c r="ALI12" s="114"/>
      <c r="ALJ12" s="114"/>
      <c r="ALK12" s="114"/>
      <c r="ALL12" s="114"/>
      <c r="ALM12" s="114"/>
      <c r="ALN12" s="114"/>
      <c r="ALO12" s="114"/>
      <c r="ALP12" s="114"/>
      <c r="ALQ12" s="114"/>
      <c r="ALR12" s="114"/>
      <c r="ALS12" s="114"/>
      <c r="ALT12" s="114"/>
      <c r="ALU12" s="114"/>
      <c r="ALV12" s="114"/>
      <c r="ALW12" s="114"/>
      <c r="ALX12" s="114"/>
      <c r="ALY12" s="114"/>
      <c r="ALZ12" s="114"/>
      <c r="AMA12" s="114"/>
      <c r="AMB12" s="114"/>
      <c r="AMC12" s="114"/>
      <c r="AMD12" s="114"/>
      <c r="AME12" s="114"/>
      <c r="AMF12" s="114"/>
      <c r="AMG12" s="114"/>
      <c r="AMH12" s="114"/>
      <c r="AMI12" s="114"/>
      <c r="AMJ12" s="114"/>
    </row>
    <row r="13" customFormat="false" ht="22.5" hidden="false" customHeight="true" outlineLevel="0" collapsed="false">
      <c r="A13" s="115" t="n">
        <v>1</v>
      </c>
      <c r="B13" s="115"/>
      <c r="C13" s="116" t="s">
        <v>18</v>
      </c>
      <c r="D13" s="117" t="s">
        <v>19</v>
      </c>
      <c r="E13" s="118" t="s">
        <v>53</v>
      </c>
      <c r="F13" s="118" t="n">
        <v>102619</v>
      </c>
      <c r="G13" s="119" t="n">
        <f aca="false">G19</f>
        <v>2084.69</v>
      </c>
    </row>
    <row r="14" customFormat="false" ht="15.75" hidden="false" customHeight="false" outlineLevel="0" collapsed="false">
      <c r="A14" s="120" t="s">
        <v>8</v>
      </c>
      <c r="B14" s="120" t="s">
        <v>50</v>
      </c>
      <c r="C14" s="120" t="s">
        <v>54</v>
      </c>
      <c r="D14" s="120" t="s">
        <v>10</v>
      </c>
      <c r="E14" s="120" t="s">
        <v>55</v>
      </c>
      <c r="F14" s="120" t="s">
        <v>56</v>
      </c>
      <c r="G14" s="121" t="s">
        <v>57</v>
      </c>
    </row>
    <row r="15" customFormat="false" ht="27.75" hidden="false" customHeight="true" outlineLevel="0" collapsed="false">
      <c r="A15" s="115" t="s">
        <v>53</v>
      </c>
      <c r="B15" s="115" t="n">
        <v>88267</v>
      </c>
      <c r="C15" s="122" t="s">
        <v>58</v>
      </c>
      <c r="D15" s="118" t="s">
        <v>59</v>
      </c>
      <c r="E15" s="123" t="n">
        <v>2.5</v>
      </c>
      <c r="F15" s="124" t="n">
        <v>35.17</v>
      </c>
      <c r="G15" s="125" t="n">
        <f aca="false">ROUND(E15*F15,2)</f>
        <v>87.93</v>
      </c>
    </row>
    <row r="16" customFormat="false" ht="33" hidden="false" customHeight="true" outlineLevel="0" collapsed="false">
      <c r="A16" s="115" t="s">
        <v>53</v>
      </c>
      <c r="B16" s="115" t="n">
        <v>88248</v>
      </c>
      <c r="C16" s="122" t="s">
        <v>60</v>
      </c>
      <c r="D16" s="118" t="s">
        <v>59</v>
      </c>
      <c r="E16" s="123" t="n">
        <v>2.5</v>
      </c>
      <c r="F16" s="124" t="n">
        <v>29.05</v>
      </c>
      <c r="G16" s="125" t="n">
        <f aca="false">ROUND(E16*F16,2)</f>
        <v>72.63</v>
      </c>
    </row>
    <row r="17" customFormat="false" ht="37.35" hidden="false" customHeight="true" outlineLevel="0" collapsed="false">
      <c r="A17" s="115" t="s">
        <v>53</v>
      </c>
      <c r="B17" s="115" t="n">
        <v>93287</v>
      </c>
      <c r="C17" s="122" t="s">
        <v>61</v>
      </c>
      <c r="D17" s="117" t="s">
        <v>62</v>
      </c>
      <c r="E17" s="126" t="n">
        <v>3</v>
      </c>
      <c r="F17" s="124" t="n">
        <v>346.96</v>
      </c>
      <c r="G17" s="125" t="n">
        <f aca="false">ROUND(E17*F17,2)</f>
        <v>1040.88</v>
      </c>
    </row>
    <row r="18" s="113" customFormat="true" ht="37.35" hidden="false" customHeight="true" outlineLevel="0" collapsed="false">
      <c r="A18" s="115" t="s">
        <v>53</v>
      </c>
      <c r="B18" s="115" t="n">
        <v>93288</v>
      </c>
      <c r="C18" s="122" t="s">
        <v>63</v>
      </c>
      <c r="D18" s="127" t="s">
        <v>64</v>
      </c>
      <c r="E18" s="126" t="n">
        <v>5</v>
      </c>
      <c r="F18" s="124" t="n">
        <v>176.65</v>
      </c>
      <c r="G18" s="125" t="n">
        <f aca="false">ROUND(E18*F18,2)</f>
        <v>883.25</v>
      </c>
      <c r="ALB18" s="114"/>
      <c r="ALC18" s="114"/>
      <c r="ALD18" s="114"/>
      <c r="ALE18" s="114"/>
      <c r="ALF18" s="114"/>
      <c r="ALG18" s="114"/>
      <c r="ALH18" s="114"/>
      <c r="ALI18" s="114"/>
      <c r="ALJ18" s="114"/>
      <c r="ALK18" s="114"/>
      <c r="ALL18" s="114"/>
      <c r="ALM18" s="114"/>
      <c r="ALN18" s="114"/>
      <c r="ALO18" s="114"/>
      <c r="ALP18" s="114"/>
      <c r="ALQ18" s="114"/>
      <c r="ALR18" s="114"/>
      <c r="ALS18" s="114"/>
      <c r="ALT18" s="114"/>
      <c r="ALU18" s="114"/>
      <c r="ALV18" s="114"/>
      <c r="ALW18" s="114"/>
      <c r="ALX18" s="114"/>
      <c r="ALY18" s="114"/>
      <c r="ALZ18" s="114"/>
      <c r="AMA18" s="114"/>
      <c r="AMB18" s="114"/>
      <c r="AMC18" s="114"/>
      <c r="AMD18" s="114"/>
      <c r="AME18" s="114"/>
      <c r="AMF18" s="114"/>
      <c r="AMG18" s="114"/>
      <c r="AMH18" s="114"/>
      <c r="AMI18" s="114"/>
      <c r="AMJ18" s="114"/>
    </row>
    <row r="19" customFormat="false" ht="25.5" hidden="false" customHeight="true" outlineLevel="0" collapsed="false">
      <c r="A19" s="128" t="s">
        <v>65</v>
      </c>
      <c r="B19" s="128"/>
      <c r="C19" s="128"/>
      <c r="D19" s="128"/>
      <c r="E19" s="128"/>
      <c r="F19" s="128"/>
      <c r="G19" s="129" t="n">
        <f aca="false">ROUND(SUM(G15:G18),2)</f>
        <v>2084.69</v>
      </c>
    </row>
    <row r="20" s="5" customFormat="true" ht="15.75" hidden="false" customHeight="false" outlineLevel="0" collapsed="false">
      <c r="C20" s="50"/>
      <c r="G20" s="109"/>
    </row>
    <row r="21" s="113" customFormat="true" ht="18" hidden="false" customHeight="true" outlineLevel="0" collapsed="false">
      <c r="A21" s="111" t="s">
        <v>50</v>
      </c>
      <c r="B21" s="111"/>
      <c r="C21" s="111" t="s">
        <v>51</v>
      </c>
      <c r="D21" s="111" t="s">
        <v>10</v>
      </c>
      <c r="E21" s="111" t="s">
        <v>8</v>
      </c>
      <c r="F21" s="111"/>
      <c r="G21" s="112" t="s">
        <v>52</v>
      </c>
      <c r="ALB21" s="114"/>
      <c r="ALC21" s="114"/>
      <c r="ALD21" s="114"/>
      <c r="ALE21" s="114"/>
      <c r="ALF21" s="114"/>
      <c r="ALG21" s="114"/>
      <c r="ALH21" s="114"/>
      <c r="ALI21" s="114"/>
      <c r="ALJ21" s="114"/>
      <c r="ALK21" s="114"/>
      <c r="ALL21" s="114"/>
      <c r="ALM21" s="114"/>
      <c r="ALN21" s="114"/>
      <c r="ALO21" s="114"/>
      <c r="ALP21" s="114"/>
      <c r="ALQ21" s="114"/>
      <c r="ALR21" s="114"/>
      <c r="ALS21" s="114"/>
      <c r="ALT21" s="114"/>
      <c r="ALU21" s="114"/>
      <c r="ALV21" s="114"/>
      <c r="ALW21" s="114"/>
      <c r="ALX21" s="114"/>
      <c r="ALY21" s="114"/>
      <c r="ALZ21" s="114"/>
      <c r="AMA21" s="114"/>
      <c r="AMB21" s="114"/>
      <c r="AMC21" s="114"/>
      <c r="AMD21" s="114"/>
      <c r="AME21" s="114"/>
      <c r="AMF21" s="114"/>
      <c r="AMG21" s="114"/>
      <c r="AMH21" s="114"/>
      <c r="AMI21" s="114"/>
      <c r="AMJ21" s="114"/>
    </row>
    <row r="22" customFormat="false" ht="40.5" hidden="false" customHeight="true" outlineLevel="0" collapsed="false">
      <c r="A22" s="115" t="n">
        <v>2</v>
      </c>
      <c r="B22" s="115"/>
      <c r="C22" s="116" t="s">
        <v>66</v>
      </c>
      <c r="D22" s="117" t="s">
        <v>19</v>
      </c>
      <c r="E22" s="118" t="s">
        <v>53</v>
      </c>
      <c r="F22" s="118" t="n">
        <v>102619</v>
      </c>
      <c r="G22" s="119" t="n">
        <f aca="false">G29</f>
        <v>6997.64</v>
      </c>
    </row>
    <row r="23" customFormat="false" ht="15.75" hidden="false" customHeight="false" outlineLevel="0" collapsed="false">
      <c r="A23" s="120" t="s">
        <v>8</v>
      </c>
      <c r="B23" s="120" t="s">
        <v>50</v>
      </c>
      <c r="C23" s="120" t="s">
        <v>54</v>
      </c>
      <c r="D23" s="120" t="s">
        <v>10</v>
      </c>
      <c r="E23" s="120" t="s">
        <v>55</v>
      </c>
      <c r="F23" s="120" t="s">
        <v>56</v>
      </c>
      <c r="G23" s="121" t="s">
        <v>57</v>
      </c>
    </row>
    <row r="24" customFormat="false" ht="27.75" hidden="false" customHeight="true" outlineLevel="0" collapsed="false">
      <c r="A24" s="115" t="s">
        <v>53</v>
      </c>
      <c r="B24" s="115" t="n">
        <v>88267</v>
      </c>
      <c r="C24" s="122" t="s">
        <v>58</v>
      </c>
      <c r="D24" s="118" t="s">
        <v>59</v>
      </c>
      <c r="E24" s="123" t="n">
        <v>2.5</v>
      </c>
      <c r="F24" s="124" t="n">
        <v>35.17</v>
      </c>
      <c r="G24" s="125" t="n">
        <f aca="false">ROUND(E24*F24,2)</f>
        <v>87.93</v>
      </c>
    </row>
    <row r="25" customFormat="false" ht="37.35" hidden="false" customHeight="true" outlineLevel="0" collapsed="false">
      <c r="A25" s="115" t="s">
        <v>53</v>
      </c>
      <c r="B25" s="115" t="n">
        <v>88248</v>
      </c>
      <c r="C25" s="122" t="s">
        <v>60</v>
      </c>
      <c r="D25" s="118" t="s">
        <v>59</v>
      </c>
      <c r="E25" s="123" t="n">
        <v>2.5</v>
      </c>
      <c r="F25" s="124" t="n">
        <v>29.05</v>
      </c>
      <c r="G25" s="125" t="n">
        <f aca="false">ROUND(E25*F25,2)</f>
        <v>72.63</v>
      </c>
    </row>
    <row r="26" customFormat="false" ht="37.35" hidden="false" customHeight="true" outlineLevel="0" collapsed="false">
      <c r="A26" s="115" t="s">
        <v>53</v>
      </c>
      <c r="B26" s="115" t="n">
        <v>93287</v>
      </c>
      <c r="C26" s="122" t="s">
        <v>61</v>
      </c>
      <c r="D26" s="118" t="s">
        <v>62</v>
      </c>
      <c r="E26" s="130" t="n">
        <v>3</v>
      </c>
      <c r="F26" s="124" t="n">
        <v>346.96</v>
      </c>
      <c r="G26" s="125" t="n">
        <f aca="false">ROUND(E26*F26,2)</f>
        <v>1040.88</v>
      </c>
    </row>
    <row r="27" customFormat="false" ht="37.35" hidden="false" customHeight="true" outlineLevel="0" collapsed="false">
      <c r="A27" s="115" t="s">
        <v>53</v>
      </c>
      <c r="B27" s="115" t="n">
        <v>93288</v>
      </c>
      <c r="C27" s="122" t="s">
        <v>63</v>
      </c>
      <c r="D27" s="117" t="s">
        <v>64</v>
      </c>
      <c r="E27" s="126" t="n">
        <v>5</v>
      </c>
      <c r="F27" s="124" t="n">
        <v>176.65</v>
      </c>
      <c r="G27" s="125" t="n">
        <f aca="false">ROUND(E27*F27,2)</f>
        <v>883.25</v>
      </c>
    </row>
    <row r="28" s="113" customFormat="true" ht="37.35" hidden="false" customHeight="true" outlineLevel="0" collapsed="false">
      <c r="A28" s="115" t="s">
        <v>67</v>
      </c>
      <c r="B28" s="115" t="n">
        <v>37106</v>
      </c>
      <c r="C28" s="122" t="s">
        <v>68</v>
      </c>
      <c r="D28" s="127" t="s">
        <v>19</v>
      </c>
      <c r="E28" s="126" t="n">
        <v>1</v>
      </c>
      <c r="F28" s="124" t="n">
        <v>4912.95</v>
      </c>
      <c r="G28" s="125" t="n">
        <f aca="false">ROUND(E28*F28,2)</f>
        <v>4912.95</v>
      </c>
      <c r="ALB28" s="114"/>
      <c r="ALC28" s="114"/>
      <c r="ALD28" s="114"/>
      <c r="ALE28" s="114"/>
      <c r="ALF28" s="114"/>
      <c r="ALG28" s="114"/>
      <c r="ALH28" s="114"/>
      <c r="ALI28" s="114"/>
      <c r="ALJ28" s="114"/>
      <c r="ALK28" s="114"/>
      <c r="ALL28" s="114"/>
      <c r="ALM28" s="114"/>
      <c r="ALN28" s="114"/>
      <c r="ALO28" s="114"/>
      <c r="ALP28" s="114"/>
      <c r="ALQ28" s="114"/>
      <c r="ALR28" s="114"/>
      <c r="ALS28" s="114"/>
      <c r="ALT28" s="114"/>
      <c r="ALU28" s="114"/>
      <c r="ALV28" s="114"/>
      <c r="ALW28" s="114"/>
      <c r="ALX28" s="114"/>
      <c r="ALY28" s="114"/>
      <c r="ALZ28" s="114"/>
      <c r="AMA28" s="114"/>
      <c r="AMB28" s="114"/>
      <c r="AMC28" s="114"/>
      <c r="AMD28" s="114"/>
      <c r="AME28" s="114"/>
      <c r="AMF28" s="114"/>
      <c r="AMG28" s="114"/>
      <c r="AMH28" s="114"/>
      <c r="AMI28" s="114"/>
      <c r="AMJ28" s="114"/>
    </row>
    <row r="29" customFormat="false" ht="25.5" hidden="false" customHeight="true" outlineLevel="0" collapsed="false">
      <c r="A29" s="131" t="s">
        <v>65</v>
      </c>
      <c r="B29" s="131"/>
      <c r="C29" s="131"/>
      <c r="D29" s="131"/>
      <c r="E29" s="131"/>
      <c r="F29" s="131"/>
      <c r="G29" s="129" t="n">
        <f aca="false">ROUND(SUM(G24:G28),2)</f>
        <v>6997.64</v>
      </c>
    </row>
    <row r="30" s="5" customFormat="true" ht="18" hidden="false" customHeight="true" outlineLevel="0" collapsed="false">
      <c r="A30" s="93"/>
      <c r="B30" s="93"/>
      <c r="C30" s="93"/>
      <c r="D30" s="93"/>
      <c r="E30" s="93"/>
      <c r="F30" s="93"/>
      <c r="G30" s="93"/>
      <c r="H30" s="93"/>
      <c r="I30" s="93"/>
    </row>
    <row r="31" s="113" customFormat="true" ht="18" hidden="false" customHeight="true" outlineLevel="0" collapsed="false">
      <c r="A31" s="93" t="s">
        <v>69</v>
      </c>
      <c r="B31" s="93"/>
      <c r="C31" s="93"/>
      <c r="D31" s="93"/>
      <c r="E31" s="93"/>
      <c r="F31" s="93"/>
      <c r="G31" s="93"/>
      <c r="H31" s="94"/>
      <c r="I31" s="94"/>
      <c r="ALB31" s="114"/>
      <c r="ALC31" s="114"/>
      <c r="ALD31" s="114"/>
      <c r="ALE31" s="114"/>
      <c r="ALF31" s="114"/>
      <c r="ALG31" s="114"/>
      <c r="ALH31" s="114"/>
      <c r="ALI31" s="114"/>
      <c r="ALJ31" s="114"/>
      <c r="ALK31" s="114"/>
      <c r="ALL31" s="114"/>
      <c r="ALM31" s="114"/>
      <c r="ALN31" s="114"/>
      <c r="ALO31" s="114"/>
      <c r="ALP31" s="114"/>
      <c r="ALQ31" s="114"/>
      <c r="ALR31" s="114"/>
      <c r="ALS31" s="114"/>
      <c r="ALT31" s="114"/>
      <c r="ALU31" s="114"/>
      <c r="ALV31" s="114"/>
      <c r="ALW31" s="114"/>
      <c r="ALX31" s="114"/>
      <c r="ALY31" s="114"/>
      <c r="ALZ31" s="114"/>
      <c r="AMA31" s="114"/>
      <c r="AMB31" s="114"/>
      <c r="AMC31" s="114"/>
      <c r="AMD31" s="114"/>
      <c r="AME31" s="114"/>
      <c r="AMF31" s="114"/>
      <c r="AMG31" s="114"/>
      <c r="AMH31" s="114"/>
      <c r="AMI31" s="114"/>
      <c r="AMJ31" s="114"/>
    </row>
    <row r="32" customFormat="false" ht="15.75" hidden="false" customHeight="false" outlineLevel="0" collapsed="false">
      <c r="A32" s="95"/>
      <c r="B32" s="95"/>
      <c r="C32" s="95"/>
      <c r="D32" s="95"/>
      <c r="E32" s="95"/>
      <c r="F32" s="95"/>
      <c r="G32" s="95"/>
      <c r="H32" s="96"/>
      <c r="I32" s="96"/>
    </row>
    <row r="33" customFormat="false" ht="25.5" hidden="false" customHeight="true" outlineLevel="0" collapsed="false"/>
    <row r="34" customFormat="false" ht="25.5" hidden="false" customHeight="true" outlineLevel="0" collapsed="false"/>
    <row r="35" s="113" customFormat="true" ht="25.5" hidden="false" customHeight="true" outlineLevel="0" collapsed="false">
      <c r="A35" s="50"/>
      <c r="B35" s="50"/>
      <c r="C35" s="50"/>
      <c r="D35" s="50"/>
      <c r="E35" s="50"/>
      <c r="F35" s="50"/>
      <c r="G35" s="99"/>
      <c r="H35" s="50"/>
      <c r="I35" s="50"/>
      <c r="ALB35" s="114"/>
      <c r="ALC35" s="114"/>
      <c r="ALD35" s="114"/>
      <c r="ALE35" s="114"/>
      <c r="ALF35" s="114"/>
      <c r="ALG35" s="114"/>
      <c r="ALH35" s="114"/>
      <c r="ALI35" s="114"/>
      <c r="ALJ35" s="114"/>
      <c r="ALK35" s="114"/>
      <c r="ALL35" s="114"/>
      <c r="ALM35" s="114"/>
      <c r="ALN35" s="114"/>
      <c r="ALO35" s="114"/>
      <c r="ALP35" s="114"/>
      <c r="ALQ35" s="114"/>
      <c r="ALR35" s="114"/>
      <c r="ALS35" s="114"/>
      <c r="ALT35" s="114"/>
      <c r="ALU35" s="114"/>
      <c r="ALV35" s="114"/>
      <c r="ALW35" s="114"/>
      <c r="ALX35" s="114"/>
      <c r="ALY35" s="114"/>
      <c r="ALZ35" s="114"/>
      <c r="AMA35" s="114"/>
      <c r="AMB35" s="114"/>
      <c r="AMC35" s="114"/>
      <c r="AMD35" s="114"/>
      <c r="AME35" s="114"/>
      <c r="AMF35" s="114"/>
      <c r="AMG35" s="114"/>
      <c r="AMH35" s="114"/>
      <c r="AMI35" s="114"/>
      <c r="AMJ35" s="114"/>
    </row>
    <row r="36" customFormat="false" ht="25.5" hidden="false" customHeight="true" outlineLevel="0" collapsed="false"/>
    <row r="38" s="5" customFormat="true" ht="18" hidden="false" customHeight="true" outlineLevel="0" collapsed="false">
      <c r="A38" s="50"/>
      <c r="B38" s="50"/>
      <c r="C38" s="50"/>
      <c r="D38" s="50"/>
      <c r="E38" s="50"/>
      <c r="F38" s="50"/>
      <c r="G38" s="99"/>
      <c r="H38" s="50"/>
      <c r="I38" s="50"/>
    </row>
    <row r="39" s="1" customFormat="true" ht="22.15" hidden="false" customHeight="true" outlineLevel="0" collapsed="false">
      <c r="A39" s="50"/>
      <c r="B39" s="50"/>
      <c r="C39" s="50"/>
      <c r="D39" s="50"/>
      <c r="E39" s="50"/>
      <c r="F39" s="50"/>
      <c r="G39" s="99"/>
      <c r="H39" s="50"/>
      <c r="I39" s="50"/>
      <c r="J39" s="5"/>
      <c r="K39" s="66"/>
      <c r="L39" s="66"/>
      <c r="M39" s="66"/>
      <c r="N39" s="66"/>
      <c r="O39" s="66"/>
      <c r="P39" s="66"/>
      <c r="Q39" s="66"/>
      <c r="R39" s="66"/>
      <c r="S39" s="66"/>
      <c r="T39" s="66"/>
    </row>
    <row r="40" s="1" customFormat="true" ht="22.15" hidden="false" customHeight="true" outlineLevel="0" collapsed="false">
      <c r="A40" s="50"/>
      <c r="B40" s="50"/>
      <c r="C40" s="50"/>
      <c r="D40" s="50"/>
      <c r="E40" s="50"/>
      <c r="F40" s="50"/>
      <c r="G40" s="99"/>
      <c r="H40" s="50"/>
      <c r="I40" s="50"/>
      <c r="J40" s="5"/>
      <c r="K40" s="66"/>
      <c r="L40" s="66"/>
      <c r="M40" s="66"/>
      <c r="N40" s="66"/>
      <c r="O40" s="66"/>
      <c r="P40" s="66"/>
      <c r="Q40" s="66"/>
      <c r="R40" s="66"/>
      <c r="S40" s="66"/>
      <c r="T40" s="66"/>
    </row>
  </sheetData>
  <mergeCells count="13">
    <mergeCell ref="D5:G8"/>
    <mergeCell ref="A10:G10"/>
    <mergeCell ref="A12:B12"/>
    <mergeCell ref="E12:F12"/>
    <mergeCell ref="A13:B13"/>
    <mergeCell ref="A19:F19"/>
    <mergeCell ref="A21:B21"/>
    <mergeCell ref="E21:F21"/>
    <mergeCell ref="A22:B22"/>
    <mergeCell ref="A29:F29"/>
    <mergeCell ref="A30:I30"/>
    <mergeCell ref="A31:G31"/>
    <mergeCell ref="A32:G32"/>
  </mergeCells>
  <printOptions headings="false" gridLines="false" gridLinesSet="true" horizontalCentered="true" verticalCentered="false"/>
  <pageMargins left="0.236111111111111" right="0.236111111111111" top="0.39375" bottom="0.393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B1:N38"/>
  <sheetViews>
    <sheetView showFormulas="false" showGridLines="false" showRowColHeaders="true" showZeros="true" rightToLeft="false" tabSelected="false" showOutlineSymbols="true" defaultGridColor="true" view="normal" topLeftCell="A1" colorId="64" zoomScale="85" zoomScaleNormal="85" zoomScalePageLayoutView="70" workbookViewId="0">
      <selection pane="topLeft" activeCell="F13" activeCellId="0" sqref="F13"/>
    </sheetView>
  </sheetViews>
  <sheetFormatPr defaultColWidth="8.72265625" defaultRowHeight="22.15" zeroHeight="false" outlineLevelRow="0" outlineLevelCol="0"/>
  <cols>
    <col collapsed="false" customWidth="false" hidden="false" outlineLevel="0" max="1" min="1" style="1" width="8.71"/>
    <col collapsed="false" customWidth="true" hidden="false" outlineLevel="0" max="2" min="2" style="2" width="11.71"/>
    <col collapsed="false" customWidth="true" hidden="false" outlineLevel="0" max="3" min="3" style="2" width="73.7"/>
    <col collapsed="false" customWidth="true" hidden="false" outlineLevel="0" max="4" min="4" style="2" width="10.14"/>
    <col collapsed="false" customWidth="true" hidden="false" outlineLevel="0" max="5" min="5" style="2" width="14.28"/>
    <col collapsed="false" customWidth="true" hidden="false" outlineLevel="0" max="6" min="6" style="4" width="15.71"/>
    <col collapsed="false" customWidth="true" hidden="false" outlineLevel="0" max="7" min="7" style="5" width="2.42"/>
    <col collapsed="false" customWidth="false" hidden="false" outlineLevel="0" max="9" min="8" style="1" width="8.71"/>
    <col collapsed="false" customWidth="true" hidden="false" outlineLevel="0" max="10" min="10" style="1" width="13.86"/>
    <col collapsed="false" customWidth="false" hidden="false" outlineLevel="0" max="1024" min="11" style="1" width="8.71"/>
  </cols>
  <sheetData>
    <row r="1" s="5" customFormat="true" ht="11.45" hidden="false" customHeight="true" outlineLevel="0" collapsed="false">
      <c r="B1" s="15"/>
      <c r="C1" s="17"/>
      <c r="D1" s="18"/>
      <c r="E1" s="19"/>
      <c r="F1" s="4"/>
      <c r="H1" s="1"/>
      <c r="I1" s="1"/>
      <c r="J1" s="1"/>
      <c r="K1" s="1"/>
      <c r="L1" s="1"/>
      <c r="M1" s="1"/>
      <c r="N1" s="1"/>
    </row>
    <row r="2" s="5" customFormat="true" ht="25.15" hidden="false" customHeight="true" outlineLevel="0" collapsed="false">
      <c r="B2" s="21" t="s">
        <v>6</v>
      </c>
      <c r="C2" s="21" t="s">
        <v>9</v>
      </c>
      <c r="D2" s="21" t="s">
        <v>10</v>
      </c>
      <c r="E2" s="21" t="s">
        <v>11</v>
      </c>
      <c r="F2" s="23" t="s">
        <v>70</v>
      </c>
      <c r="H2" s="1"/>
      <c r="I2" s="1"/>
      <c r="J2" s="1"/>
      <c r="K2" s="1"/>
      <c r="L2" s="1"/>
      <c r="M2" s="1"/>
      <c r="N2" s="1"/>
    </row>
    <row r="3" s="5" customFormat="true" ht="25.15" hidden="false" customHeight="true" outlineLevel="0" collapsed="false">
      <c r="B3" s="24" t="s">
        <v>15</v>
      </c>
      <c r="C3" s="24"/>
      <c r="D3" s="24"/>
      <c r="E3" s="24"/>
      <c r="F3" s="24"/>
      <c r="H3" s="1"/>
      <c r="I3" s="1"/>
      <c r="J3" s="1"/>
      <c r="K3" s="1"/>
      <c r="L3" s="1"/>
      <c r="M3" s="1"/>
      <c r="N3" s="1"/>
    </row>
    <row r="4" s="5" customFormat="true" ht="25.15" hidden="false" customHeight="true" outlineLevel="0" collapsed="false">
      <c r="B4" s="25" t="s">
        <v>16</v>
      </c>
      <c r="C4" s="26" t="s">
        <v>18</v>
      </c>
      <c r="D4" s="25" t="s">
        <v>19</v>
      </c>
      <c r="E4" s="27" t="n">
        <v>2</v>
      </c>
      <c r="F4" s="28" t="n">
        <v>5255.92</v>
      </c>
      <c r="H4" s="1"/>
      <c r="I4" s="1"/>
      <c r="J4" s="1"/>
      <c r="K4" s="1"/>
      <c r="L4" s="1"/>
      <c r="M4" s="1"/>
      <c r="N4" s="1"/>
    </row>
    <row r="5" customFormat="false" ht="25.15" hidden="false" customHeight="true" outlineLevel="0" collapsed="false">
      <c r="B5" s="132" t="s">
        <v>20</v>
      </c>
      <c r="C5" s="132"/>
      <c r="D5" s="132"/>
      <c r="E5" s="132"/>
      <c r="F5" s="30" t="n">
        <v>5255.92</v>
      </c>
    </row>
    <row r="6" customFormat="false" ht="25.15" hidden="false" customHeight="true" outlineLevel="0" collapsed="false">
      <c r="B6" s="5"/>
      <c r="C6" s="5"/>
      <c r="D6" s="5"/>
      <c r="E6" s="5"/>
      <c r="F6" s="31"/>
    </row>
    <row r="7" customFormat="false" ht="25.15" hidden="false" customHeight="true" outlineLevel="0" collapsed="false">
      <c r="B7" s="24" t="s">
        <v>21</v>
      </c>
      <c r="C7" s="24"/>
      <c r="D7" s="24"/>
      <c r="E7" s="24"/>
      <c r="F7" s="24"/>
    </row>
    <row r="8" customFormat="false" ht="40.5" hidden="false" customHeight="true" outlineLevel="0" collapsed="false">
      <c r="B8" s="25" t="s">
        <v>22</v>
      </c>
      <c r="C8" s="26" t="s">
        <v>23</v>
      </c>
      <c r="D8" s="25" t="s">
        <v>19</v>
      </c>
      <c r="E8" s="27" t="n">
        <v>2</v>
      </c>
      <c r="F8" s="28" t="n">
        <v>17642.45</v>
      </c>
    </row>
    <row r="9" customFormat="false" ht="25.15" hidden="false" customHeight="true" outlineLevel="0" collapsed="false">
      <c r="B9" s="25" t="s">
        <v>24</v>
      </c>
      <c r="C9" s="26" t="s">
        <v>27</v>
      </c>
      <c r="D9" s="25" t="s">
        <v>28</v>
      </c>
      <c r="E9" s="27" t="n">
        <v>18</v>
      </c>
      <c r="F9" s="28" t="n">
        <v>1123.42</v>
      </c>
    </row>
    <row r="10" customFormat="false" ht="25.15" hidden="false" customHeight="true" outlineLevel="0" collapsed="false">
      <c r="B10" s="25" t="s">
        <v>29</v>
      </c>
      <c r="C10" s="26" t="s">
        <v>31</v>
      </c>
      <c r="D10" s="25" t="s">
        <v>28</v>
      </c>
      <c r="E10" s="27" t="n">
        <v>6</v>
      </c>
      <c r="F10" s="28" t="n">
        <v>1989.23</v>
      </c>
    </row>
    <row r="11" customFormat="false" ht="25.15" hidden="false" customHeight="true" outlineLevel="0" collapsed="false">
      <c r="B11" s="132" t="s">
        <v>32</v>
      </c>
      <c r="C11" s="132"/>
      <c r="D11" s="132"/>
      <c r="E11" s="132"/>
      <c r="F11" s="30" t="n">
        <v>20755.1</v>
      </c>
    </row>
    <row r="12" s="32" customFormat="true" ht="18" hidden="false" customHeight="true" outlineLevel="0" collapsed="false">
      <c r="B12" s="33"/>
      <c r="C12" s="33"/>
      <c r="D12" s="33"/>
      <c r="E12" s="33"/>
      <c r="F12" s="34"/>
      <c r="G12" s="35"/>
    </row>
    <row r="13" s="32" customFormat="true" ht="25.15" hidden="false" customHeight="true" outlineLevel="0" collapsed="false">
      <c r="B13" s="41" t="s">
        <v>35</v>
      </c>
      <c r="C13" s="41"/>
      <c r="D13" s="41"/>
      <c r="E13" s="41"/>
      <c r="F13" s="42" t="n">
        <f aca="false">F5+F11</f>
        <v>26011.02</v>
      </c>
      <c r="G13" s="5"/>
      <c r="J13" s="43"/>
    </row>
    <row r="14" s="32" customFormat="true" ht="18" hidden="false" customHeight="true" outlineLevel="0" collapsed="false">
      <c r="B14" s="2"/>
      <c r="C14" s="2"/>
      <c r="D14" s="2"/>
      <c r="E14" s="2"/>
      <c r="F14" s="4"/>
      <c r="G14" s="5"/>
    </row>
    <row r="15" s="5" customFormat="true" ht="22.15" hidden="false" customHeight="true" outlineLevel="0" collapsed="false">
      <c r="B15" s="59"/>
      <c r="C15" s="63"/>
      <c r="D15" s="59"/>
      <c r="E15" s="59"/>
      <c r="F15" s="64"/>
    </row>
    <row r="16" s="5" customFormat="true" ht="21.75" hidden="false" customHeight="true" outlineLevel="0" collapsed="false">
      <c r="B16" s="2"/>
      <c r="C16" s="2"/>
      <c r="D16" s="2"/>
      <c r="E16" s="47"/>
      <c r="F16" s="4"/>
    </row>
    <row r="17" s="5" customFormat="true" ht="22.15" hidden="false" customHeight="true" outlineLevel="0" collapsed="false">
      <c r="B17" s="51"/>
      <c r="C17" s="51"/>
      <c r="D17" s="54"/>
      <c r="E17" s="54"/>
      <c r="F17" s="54"/>
    </row>
    <row r="18" s="5" customFormat="true" ht="22.15" hidden="false" customHeight="true" outlineLevel="0" collapsed="false">
      <c r="B18" s="55"/>
      <c r="C18" s="56"/>
      <c r="D18" s="57"/>
      <c r="E18" s="57"/>
      <c r="F18" s="57"/>
    </row>
    <row r="19" s="5" customFormat="true" ht="22.15" hidden="false" customHeight="true" outlineLevel="0" collapsed="false">
      <c r="B19" s="59"/>
      <c r="C19" s="61"/>
      <c r="D19" s="62"/>
      <c r="E19" s="62"/>
      <c r="F19" s="62"/>
    </row>
    <row r="20" s="5" customFormat="true" ht="22.15" hidden="false" customHeight="true" outlineLevel="0" collapsed="false">
      <c r="B20" s="59"/>
      <c r="C20" s="63"/>
      <c r="D20" s="59"/>
      <c r="E20" s="59"/>
      <c r="F20" s="64"/>
    </row>
    <row r="21" s="5" customFormat="true" ht="21.75" hidden="false" customHeight="true" outlineLevel="0" collapsed="false">
      <c r="B21" s="2"/>
      <c r="C21" s="2"/>
      <c r="D21" s="2"/>
      <c r="E21" s="47"/>
      <c r="F21" s="4"/>
    </row>
    <row r="22" customFormat="false" ht="22.15" hidden="false" customHeight="true" outlineLevel="0" collapsed="false">
      <c r="E22" s="47"/>
    </row>
    <row r="23" customFormat="false" ht="22.15" hidden="false" customHeight="true" outlineLevel="0" collapsed="false">
      <c r="E23" s="47"/>
    </row>
    <row r="24" customFormat="false" ht="22.15" hidden="false" customHeight="true" outlineLevel="0" collapsed="false">
      <c r="B24" s="5"/>
      <c r="C24" s="66"/>
      <c r="D24" s="66"/>
      <c r="E24" s="66"/>
      <c r="F24" s="67"/>
    </row>
    <row r="25" customFormat="false" ht="22.15" hidden="false" customHeight="true" outlineLevel="0" collapsed="false">
      <c r="B25" s="5"/>
      <c r="C25" s="66"/>
      <c r="D25" s="66"/>
      <c r="E25" s="66"/>
      <c r="F25" s="67"/>
      <c r="G25" s="66"/>
    </row>
    <row r="26" customFormat="false" ht="22.15" hidden="false" customHeight="true" outlineLevel="0" collapsed="false">
      <c r="B26" s="5"/>
      <c r="C26" s="66"/>
      <c r="D26" s="66"/>
      <c r="E26" s="66"/>
      <c r="F26" s="67"/>
      <c r="G26" s="66"/>
    </row>
    <row r="27" customFormat="false" ht="22.15" hidden="false" customHeight="true" outlineLevel="0" collapsed="false">
      <c r="B27" s="5"/>
      <c r="C27" s="66"/>
      <c r="D27" s="66"/>
      <c r="E27" s="66"/>
      <c r="F27" s="67"/>
      <c r="G27" s="66"/>
    </row>
    <row r="28" customFormat="false" ht="22.15" hidden="false" customHeight="true" outlineLevel="0" collapsed="false">
      <c r="B28" s="5"/>
      <c r="C28" s="66"/>
      <c r="D28" s="66"/>
      <c r="E28" s="66"/>
      <c r="F28" s="67"/>
      <c r="G28" s="66"/>
    </row>
    <row r="29" customFormat="false" ht="22.15" hidden="false" customHeight="true" outlineLevel="0" collapsed="false">
      <c r="B29" s="5"/>
      <c r="C29" s="66"/>
      <c r="D29" s="66"/>
      <c r="E29" s="66"/>
      <c r="F29" s="67"/>
      <c r="G29" s="66"/>
    </row>
    <row r="30" customFormat="false" ht="22.15" hidden="false" customHeight="true" outlineLevel="0" collapsed="false">
      <c r="B30" s="5"/>
      <c r="C30" s="66"/>
      <c r="D30" s="66"/>
      <c r="E30" s="66"/>
      <c r="F30" s="67"/>
      <c r="G30" s="66"/>
    </row>
    <row r="31" customFormat="false" ht="105" hidden="false" customHeight="true" outlineLevel="0" collapsed="false">
      <c r="B31" s="5"/>
      <c r="C31" s="66"/>
      <c r="D31" s="66"/>
      <c r="E31" s="66"/>
      <c r="F31" s="67"/>
      <c r="G31" s="66"/>
    </row>
    <row r="32" customFormat="false" ht="22.15" hidden="false" customHeight="true" outlineLevel="0" collapsed="false">
      <c r="B32" s="5"/>
      <c r="C32" s="66"/>
      <c r="D32" s="66"/>
      <c r="E32" s="66"/>
      <c r="F32" s="67"/>
      <c r="G32" s="66"/>
    </row>
    <row r="33" customFormat="false" ht="22.15" hidden="false" customHeight="true" outlineLevel="0" collapsed="false">
      <c r="B33" s="5"/>
      <c r="C33" s="66"/>
      <c r="D33" s="66"/>
      <c r="E33" s="66"/>
      <c r="F33" s="67"/>
      <c r="G33" s="66"/>
    </row>
    <row r="34" customFormat="false" ht="102.6" hidden="false" customHeight="true" outlineLevel="0" collapsed="false">
      <c r="B34" s="5"/>
      <c r="C34" s="66"/>
      <c r="D34" s="66"/>
      <c r="E34" s="66"/>
      <c r="F34" s="67"/>
      <c r="G34" s="66"/>
    </row>
    <row r="35" customFormat="false" ht="22.15" hidden="false" customHeight="true" outlineLevel="0" collapsed="false">
      <c r="B35" s="5"/>
      <c r="C35" s="66"/>
      <c r="D35" s="66"/>
      <c r="E35" s="66"/>
      <c r="F35" s="67"/>
      <c r="G35" s="66"/>
    </row>
    <row r="36" customFormat="false" ht="22.15" hidden="false" customHeight="true" outlineLevel="0" collapsed="false">
      <c r="B36" s="5"/>
      <c r="C36" s="66"/>
      <c r="D36" s="66"/>
      <c r="E36" s="66"/>
      <c r="F36" s="67"/>
      <c r="G36" s="66"/>
    </row>
    <row r="37" customFormat="false" ht="22.15" hidden="false" customHeight="true" outlineLevel="0" collapsed="false">
      <c r="B37" s="5"/>
      <c r="C37" s="66"/>
      <c r="D37" s="66"/>
      <c r="E37" s="66"/>
      <c r="F37" s="67"/>
      <c r="G37" s="66"/>
    </row>
    <row r="38" customFormat="false" ht="22.15" hidden="false" customHeight="true" outlineLevel="0" collapsed="false">
      <c r="G38" s="66"/>
    </row>
  </sheetData>
  <mergeCells count="8">
    <mergeCell ref="B3:F3"/>
    <mergeCell ref="B5:E5"/>
    <mergeCell ref="B7:F7"/>
    <mergeCell ref="B11:E11"/>
    <mergeCell ref="B13:E13"/>
    <mergeCell ref="D17:F17"/>
    <mergeCell ref="D18:F18"/>
    <mergeCell ref="D19:F19"/>
  </mergeCells>
  <printOptions headings="false" gridLines="false" gridLinesSet="true" horizontalCentered="true" verticalCentered="false"/>
  <pageMargins left="0.236111111111111" right="0.236111111111111" top="0.590277777777778" bottom="0" header="0.511805555555555" footer="0.196527777777778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LibreOffice/6.3.6.2$Windows_X86_64 LibreOffice_project/2196df99b074d8a661f4036fca8fa0cbfa33a497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2025-01-17T11:08:46Z</dcterms:created>
  <dc:creator>PMB</dc:creator>
  <dc:description/>
  <dc:language>pt-BR</dc:language>
  <cp:lastModifiedBy/>
  <cp:lastPrinted>2025-06-16T17:48:37Z</cp:lastPrinted>
  <dcterms:modified xsi:type="dcterms:W3CDTF">2025-12-19T09:57:27Z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